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8" windowWidth="15120" windowHeight="8016"/>
  </bookViews>
  <sheets>
    <sheet name="Лист1" sheetId="1" r:id="rId1"/>
    <sheet name="Лист2" sheetId="2" r:id="rId2"/>
    <sheet name="Лист3" sheetId="3" r:id="rId3"/>
  </sheets>
  <definedNames>
    <definedName name="_xlnm.Print_Area" localSheetId="0">Лист1!$A$1:$K$22</definedName>
  </definedNames>
  <calcPr calcId="124519" refMode="R1C1"/>
</workbook>
</file>

<file path=xl/calcChain.xml><?xml version="1.0" encoding="utf-8"?>
<calcChain xmlns="http://schemas.openxmlformats.org/spreadsheetml/2006/main">
  <c r="G19" i="1"/>
  <c r="G20"/>
  <c r="G18"/>
  <c r="G16"/>
  <c r="G10"/>
  <c r="G11"/>
  <c r="G12"/>
  <c r="G13"/>
  <c r="G14"/>
  <c r="G9"/>
  <c r="E22"/>
  <c r="F21"/>
  <c r="I21"/>
  <c r="J21"/>
  <c r="E21"/>
  <c r="F17"/>
  <c r="G17"/>
  <c r="I17"/>
  <c r="J17"/>
  <c r="E17"/>
  <c r="F15"/>
  <c r="I15"/>
  <c r="J15"/>
  <c r="E15"/>
  <c r="I22" l="1"/>
  <c r="F22"/>
  <c r="J22"/>
  <c r="G15"/>
  <c r="G21"/>
  <c r="G22" s="1"/>
</calcChain>
</file>

<file path=xl/sharedStrings.xml><?xml version="1.0" encoding="utf-8"?>
<sst xmlns="http://schemas.openxmlformats.org/spreadsheetml/2006/main" count="68" uniqueCount="43">
  <si>
    <t>Етап реалізації, заходи з виконання</t>
  </si>
  <si>
    <t>Виконані роботи</t>
  </si>
  <si>
    <t>Отриманий результат</t>
  </si>
  <si>
    <t>План</t>
  </si>
  <si>
    <t>Факт</t>
  </si>
  <si>
    <t>Залишок станом на початок звітного періоду</t>
  </si>
  <si>
    <t xml:space="preserve">Найменування робіт </t>
  </si>
  <si>
    <t xml:space="preserve">План </t>
  </si>
  <si>
    <t>Назва проекту, місце розташування</t>
  </si>
  <si>
    <t>Реєстраційний номер</t>
  </si>
  <si>
    <t>№ з/п</t>
  </si>
  <si>
    <t>Капітальний ремонт та облаштування клубу "Нивки" по вул. Гречка, 14</t>
  </si>
  <si>
    <t>Капітальний ремонт клубу за місцем проживання "Чемпіон" по вул. Світлицького, 35-Б</t>
  </si>
  <si>
    <t>Капітальний ремонт та облаштування клубу за місцем проживання "Соняшник" по вул.Андріївській 8/12</t>
  </si>
  <si>
    <t>Капітальний ремонт будівлі та облаштування клубу за місцем проживання «Темп» по пр.Гонгадзе,18-Б</t>
  </si>
  <si>
    <t>Капітальний ремонт та облаштування клубу за місцем проживання«Академія дитинства»по пр.Квітневий, 4</t>
  </si>
  <si>
    <t>Капітальний ремонт та облаштування клубу за місцем проживання «Лідер» по просп.Г.Гонгадзе, 32-Г</t>
  </si>
  <si>
    <t>Капітальний ремонт шкільного стадіону ЗНЗ № 63 по вул. Гречка 10-А</t>
  </si>
  <si>
    <t>Лікування пам'ятки природи "Дуб Шевченка" в парку "Березовий Гай"</t>
  </si>
  <si>
    <t>Освітлення парку між житловим мікрорайоном та метро «Сирець»</t>
  </si>
  <si>
    <t>Капітальний ремонт спортивного майданчика по вул. Світлицького 35-Б</t>
  </si>
  <si>
    <t>Разом по розпоряднику коштів управління освіти Подільської РДА:</t>
  </si>
  <si>
    <t>Разом по розпоряднику коштів відділ у справах сім'ї, молоді та спорту Подільської РДА:</t>
  </si>
  <si>
    <t>Разом по розпоряднику коштів управління житлово-комунального господарства Подільської РДА:</t>
  </si>
  <si>
    <t>Всього по розпоряднику коштів Подільська районна в місті Києві державна адміністрація:</t>
  </si>
  <si>
    <t>-</t>
  </si>
  <si>
    <t>Обсяг фінансування, тис.грн.</t>
  </si>
  <si>
    <t>Вартість,                                         тис. грн.</t>
  </si>
  <si>
    <t>Звіт про стан реалізації проектів за рахунок коштів Бюджету участі міста Києва</t>
  </si>
  <si>
    <t>(відповідний звітний період)</t>
  </si>
  <si>
    <t xml:space="preserve">       станом на 01.06.2017 року    </t>
  </si>
  <si>
    <t>Заміна вікон - 04.04.17 укладено договір на                                                125,0 тис.грн. Проведено експертизу кошторису. Встановлено металопластикові вікна. Капітальний ремонт - 26.04.17 укладено договір на 744,0 тис.грн. Здійснюється експертиза кошторису. Проводяться роботи з капітального ремонту приміщень.</t>
  </si>
  <si>
    <t>Заміна вікон</t>
  </si>
  <si>
    <t>Заміна вікон - 12.04.17 укладено договір на 99,9 тис.грн.  Встановлено металопластикові вікна. Капітальний ремонт - 14.04.17 укладено договір на 840,0 тис.грн. Здійснюється експертиза кошторису. Проводяться роботи з капітального ремонту покрівлі та приміщень.</t>
  </si>
  <si>
    <t>Заміна вікон - 04.04.17 укладено договір на 58,0 тис.грн. Встановлено металопластикові вікна. Капітальний ремонт - 04.04.17 укладено договір. на 495,6 тис.грн. Здійснюється експертиза кошторису. Проводяться роботи з капітального ремонту приміщень.</t>
  </si>
  <si>
    <t xml:space="preserve"> Заміна вікон - 04.04.17 укладено договір на 45,0 тис.грн. Встановлено металопластикові вікна. Капітальний ремонт - 04.04.17 укладено договір на суму 913,3 тис.грн. Здійснюється експертиза кошторису. Проводяться роботи з капітального ремонту покрівлі та приміщень.</t>
  </si>
  <si>
    <t>Заміна вікон - 10.04.17 укладено договір на суму 85,0 тис.грн. Встановлено металопластикові вікна. Капітальний ремонт - 18.04.17 укладено договір на суму 808,3 тис.грн. Здійснюється експертиза кошторису. Проводяться роботи з капітального ремонту приміщень.</t>
  </si>
  <si>
    <t>Капітальний ремонт - укладено договір від 20.03.2017 № 2 на суму 824,4 тис.грн. Експертизу кошторису проведено. Відремонтовано покрівлю та фасад клубу. Проводяться роботи з капітального ремонту приміщень</t>
  </si>
  <si>
    <t>28.04.17 укладено договір суму 973,1 тис.грн. Проводиться експертиза кошторису. Проводяться роботи з капітального ремонту шкільного стадіону</t>
  </si>
  <si>
    <t>27.02.17 відбулася нарада на об'єкті робочої комісії за участю Подільської РДА, КП "Київміськсвітло", замовника, автора проекту та ін. Листом Подільської РДА від 14.03.2017 № 106-1551 до КП "Київміськсвітло" направлено звернення для отримання технічних умов на проектування електромереж зовнішнього освітлення території парку "Сирецький гай".  06.04.17 № 1068-016 від КП "Київміськсвітло" отримано технічні умови. 22.05.17 повторно розпочато процедуру закупівлі на проектні роботи в системі Prozorro на 60,0 тис.грн.(попередньо оголошена 10.05.17 закупівля не відбулася у зв'язку із відсутністю пропозицій).</t>
  </si>
  <si>
    <t>Капітальний ремонт покрівлі, фасаду, внутрішніх приміщень (частково)</t>
  </si>
  <si>
    <t>Процедуру закупівлі в системі Prozorro на 75,0 тис.грн. завершено. 24.04.17 укладено договір. Проведено розпломбування дерева. Проводяться обстеження на виявлення ушкоджень. Вмонтовано захисну сітку для захисту від сміття та опалого листя. Профінансовано аванс по договору (30%) в сумі 22,5 тис.грн.</t>
  </si>
  <si>
    <t>Завершено процедуру закупівлі в системі Prozorro. 15.05.2017 укладено договір на суму 860,8 тис.грн. Здійснюється експертиза проектно-кошторисної документації. Проводяться демонтажні роботи. Профінансовано аванс по договору (30%) в сумі                                  258,3 тис.грн.</t>
  </si>
</sst>
</file>

<file path=xl/styles.xml><?xml version="1.0" encoding="utf-8"?>
<styleSheet xmlns="http://schemas.openxmlformats.org/spreadsheetml/2006/main">
  <numFmts count="1">
    <numFmt numFmtId="164" formatCode="0.0"/>
  </numFmts>
  <fonts count="9">
    <font>
      <sz val="11"/>
      <color theme="1"/>
      <name val="Calibri"/>
      <family val="2"/>
      <charset val="204"/>
      <scheme val="minor"/>
    </font>
    <font>
      <b/>
      <sz val="11"/>
      <color theme="1"/>
      <name val="Calibri"/>
      <family val="2"/>
      <charset val="204"/>
      <scheme val="minor"/>
    </font>
    <font>
      <sz val="12"/>
      <color theme="1"/>
      <name val="Times New Roman"/>
      <family val="1"/>
      <charset val="204"/>
    </font>
    <font>
      <sz val="9"/>
      <color theme="1"/>
      <name val="Calibri"/>
      <family val="2"/>
      <charset val="204"/>
      <scheme val="minor"/>
    </font>
    <font>
      <sz val="13"/>
      <color theme="1"/>
      <name val="Times New Roman"/>
      <family val="1"/>
      <charset val="204"/>
    </font>
    <font>
      <sz val="16"/>
      <color theme="1"/>
      <name val="Times New Roman"/>
      <family val="1"/>
      <charset val="204"/>
    </font>
    <font>
      <b/>
      <sz val="13"/>
      <color theme="1"/>
      <name val="Times New Roman"/>
      <family val="1"/>
      <charset val="204"/>
    </font>
    <font>
      <b/>
      <sz val="13"/>
      <color theme="1"/>
      <name val="Calibri"/>
      <family val="2"/>
      <charset val="204"/>
      <scheme val="minor"/>
    </font>
    <font>
      <sz val="13"/>
      <color theme="1"/>
      <name val="Calibri"/>
      <family val="2"/>
      <charset val="20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Fill="1"/>
    <xf numFmtId="0" fontId="0" fillId="0" borderId="0" xfId="0" applyFill="1" applyAlignment="1">
      <alignment horizontal="center" vertical="center"/>
    </xf>
    <xf numFmtId="0" fontId="4" fillId="0" borderId="1" xfId="0" applyFont="1" applyFill="1" applyBorder="1" applyAlignment="1">
      <alignment horizontal="center" vertical="top" wrapText="1"/>
    </xf>
    <xf numFmtId="0" fontId="3" fillId="0" borderId="0" xfId="0" applyFont="1" applyFill="1"/>
    <xf numFmtId="0" fontId="4" fillId="0" borderId="1" xfId="0" applyFont="1" applyFill="1" applyBorder="1" applyAlignment="1">
      <alignment vertical="center" wrapText="1"/>
    </xf>
    <xf numFmtId="164" fontId="4" fillId="0" borderId="1" xfId="0" applyNumberFormat="1" applyFont="1" applyFill="1" applyBorder="1" applyAlignment="1">
      <alignment horizontal="right" vertical="center" wrapText="1"/>
    </xf>
    <xf numFmtId="164" fontId="4" fillId="0" borderId="1" xfId="0" applyNumberFormat="1" applyFont="1" applyFill="1" applyBorder="1" applyAlignment="1">
      <alignment horizontal="center" vertical="center" wrapText="1"/>
    </xf>
    <xf numFmtId="0" fontId="0" fillId="0" borderId="0" xfId="0" applyFill="1" applyAlignment="1">
      <alignment vertical="center"/>
    </xf>
    <xf numFmtId="0" fontId="4" fillId="0" borderId="1" xfId="0" applyFont="1" applyFill="1" applyBorder="1" applyAlignment="1">
      <alignment horizontal="right" vertical="center" wrapText="1"/>
    </xf>
    <xf numFmtId="164" fontId="6" fillId="0" borderId="1" xfId="0" applyNumberFormat="1" applyFont="1" applyFill="1" applyBorder="1" applyAlignment="1">
      <alignment horizontal="right" vertical="center" wrapText="1"/>
    </xf>
    <xf numFmtId="164" fontId="6" fillId="0" borderId="1" xfId="0" applyNumberFormat="1" applyFont="1" applyFill="1" applyBorder="1" applyAlignment="1">
      <alignment horizontal="center" vertical="center" wrapText="1"/>
    </xf>
    <xf numFmtId="0" fontId="1" fillId="0" borderId="0" xfId="0" applyFont="1" applyFill="1" applyAlignment="1">
      <alignment horizontal="left" vertical="center"/>
    </xf>
    <xf numFmtId="164" fontId="7" fillId="0" borderId="1" xfId="0" applyNumberFormat="1" applyFont="1" applyFill="1" applyBorder="1" applyAlignment="1">
      <alignment horizontal="right"/>
    </xf>
    <xf numFmtId="164" fontId="7" fillId="0" borderId="1" xfId="0" applyNumberFormat="1" applyFont="1" applyFill="1" applyBorder="1" applyAlignment="1">
      <alignment horizontal="center"/>
    </xf>
    <xf numFmtId="0" fontId="8" fillId="0" borderId="1" xfId="0" applyFont="1" applyFill="1" applyBorder="1" applyAlignment="1">
      <alignment horizont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Alignment="1">
      <alignment horizontal="center"/>
    </xf>
    <xf numFmtId="0" fontId="6"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2" fillId="0" borderId="0" xfId="0" applyFont="1" applyFill="1" applyAlignment="1">
      <alignment horizont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22"/>
  <sheetViews>
    <sheetView tabSelected="1" view="pageBreakPreview" topLeftCell="A13" zoomScale="60" workbookViewId="0">
      <selection activeCell="H11" sqref="H11"/>
    </sheetView>
  </sheetViews>
  <sheetFormatPr defaultRowHeight="14.4"/>
  <cols>
    <col min="1" max="1" width="5.109375" style="1" customWidth="1"/>
    <col min="2" max="2" width="16.88671875" style="1" customWidth="1"/>
    <col min="3" max="3" width="48.88671875" style="1" customWidth="1"/>
    <col min="4" max="4" width="68.6640625" style="1" customWidth="1"/>
    <col min="5" max="5" width="8.21875" style="1" bestFit="1" customWidth="1"/>
    <col min="6" max="6" width="7" style="1" bestFit="1" customWidth="1"/>
    <col min="7" max="7" width="16.33203125" style="1" customWidth="1"/>
    <col min="8" max="8" width="17.6640625" style="1" customWidth="1"/>
    <col min="9" max="9" width="8.33203125" style="1" customWidth="1"/>
    <col min="10" max="10" width="7" style="1" bestFit="1" customWidth="1"/>
    <col min="11" max="11" width="13.77734375" style="1" customWidth="1"/>
    <col min="12" max="16384" width="8.88671875" style="1"/>
  </cols>
  <sheetData>
    <row r="1" spans="1:11" ht="21">
      <c r="A1" s="18" t="s">
        <v>28</v>
      </c>
      <c r="B1" s="18"/>
      <c r="C1" s="18"/>
      <c r="D1" s="18"/>
      <c r="E1" s="18"/>
      <c r="F1" s="18"/>
      <c r="G1" s="18"/>
      <c r="H1" s="18"/>
      <c r="I1" s="18"/>
      <c r="J1" s="18"/>
      <c r="K1" s="18"/>
    </row>
    <row r="2" spans="1:11" ht="21">
      <c r="A2" s="18" t="s">
        <v>30</v>
      </c>
      <c r="B2" s="18"/>
      <c r="C2" s="18"/>
      <c r="D2" s="18"/>
      <c r="E2" s="18"/>
      <c r="F2" s="18"/>
      <c r="G2" s="18"/>
      <c r="H2" s="18"/>
      <c r="I2" s="18"/>
      <c r="J2" s="18"/>
      <c r="K2" s="18"/>
    </row>
    <row r="3" spans="1:11" ht="15.6">
      <c r="A3" s="22" t="s">
        <v>29</v>
      </c>
      <c r="B3" s="22"/>
      <c r="C3" s="22"/>
      <c r="D3" s="22"/>
      <c r="E3" s="22"/>
      <c r="F3" s="22"/>
      <c r="G3" s="22"/>
      <c r="H3" s="22"/>
      <c r="I3" s="22"/>
      <c r="J3" s="22"/>
      <c r="K3" s="22"/>
    </row>
    <row r="4" spans="1:11" ht="3.6" customHeight="1"/>
    <row r="5" spans="1:11" s="2" customFormat="1" ht="37.799999999999997" customHeight="1">
      <c r="A5" s="23" t="s">
        <v>10</v>
      </c>
      <c r="B5" s="23" t="s">
        <v>9</v>
      </c>
      <c r="C5" s="23" t="s">
        <v>8</v>
      </c>
      <c r="D5" s="23" t="s">
        <v>0</v>
      </c>
      <c r="E5" s="23" t="s">
        <v>26</v>
      </c>
      <c r="F5" s="23"/>
      <c r="G5" s="23"/>
      <c r="H5" s="23" t="s">
        <v>1</v>
      </c>
      <c r="I5" s="23"/>
      <c r="J5" s="23"/>
      <c r="K5" s="23" t="s">
        <v>2</v>
      </c>
    </row>
    <row r="6" spans="1:11" s="2" customFormat="1" ht="66.599999999999994" customHeight="1">
      <c r="A6" s="24"/>
      <c r="B6" s="24"/>
      <c r="C6" s="24"/>
      <c r="D6" s="24"/>
      <c r="E6" s="23" t="s">
        <v>3</v>
      </c>
      <c r="F6" s="23" t="s">
        <v>4</v>
      </c>
      <c r="G6" s="23" t="s">
        <v>5</v>
      </c>
      <c r="H6" s="23" t="s">
        <v>6</v>
      </c>
      <c r="I6" s="23" t="s">
        <v>27</v>
      </c>
      <c r="J6" s="23"/>
      <c r="K6" s="24"/>
    </row>
    <row r="7" spans="1:11" s="2" customFormat="1" ht="26.4" customHeight="1">
      <c r="A7" s="24"/>
      <c r="B7" s="24"/>
      <c r="C7" s="24"/>
      <c r="D7" s="24"/>
      <c r="E7" s="24"/>
      <c r="F7" s="24"/>
      <c r="G7" s="24"/>
      <c r="H7" s="24"/>
      <c r="I7" s="16" t="s">
        <v>7</v>
      </c>
      <c r="J7" s="16" t="s">
        <v>4</v>
      </c>
      <c r="K7" s="24"/>
    </row>
    <row r="8" spans="1:11" s="4" customFormat="1" ht="16.8">
      <c r="A8" s="3">
        <v>1</v>
      </c>
      <c r="B8" s="3">
        <v>2</v>
      </c>
      <c r="C8" s="3">
        <v>3</v>
      </c>
      <c r="D8" s="3">
        <v>4</v>
      </c>
      <c r="E8" s="3">
        <v>5</v>
      </c>
      <c r="F8" s="3">
        <v>6</v>
      </c>
      <c r="G8" s="3">
        <v>7</v>
      </c>
      <c r="H8" s="3">
        <v>8</v>
      </c>
      <c r="I8" s="3">
        <v>9</v>
      </c>
      <c r="J8" s="3">
        <v>10</v>
      </c>
      <c r="K8" s="3">
        <v>11</v>
      </c>
    </row>
    <row r="9" spans="1:11" s="8" customFormat="1" ht="88.8" customHeight="1">
      <c r="A9" s="17">
        <v>1</v>
      </c>
      <c r="B9" s="17">
        <v>521</v>
      </c>
      <c r="C9" s="5" t="s">
        <v>11</v>
      </c>
      <c r="D9" s="17" t="s">
        <v>31</v>
      </c>
      <c r="E9" s="6">
        <v>988</v>
      </c>
      <c r="F9" s="6">
        <v>122.72280000000001</v>
      </c>
      <c r="G9" s="6">
        <f>E9-F9</f>
        <v>865.27719999999999</v>
      </c>
      <c r="H9" s="7" t="s">
        <v>32</v>
      </c>
      <c r="I9" s="6">
        <v>130</v>
      </c>
      <c r="J9" s="6">
        <v>122.72280000000001</v>
      </c>
      <c r="K9" s="17" t="s">
        <v>25</v>
      </c>
    </row>
    <row r="10" spans="1:11" s="8" customFormat="1" ht="84">
      <c r="A10" s="17">
        <v>2</v>
      </c>
      <c r="B10" s="17">
        <v>519</v>
      </c>
      <c r="C10" s="5" t="s">
        <v>12</v>
      </c>
      <c r="D10" s="17" t="s">
        <v>33</v>
      </c>
      <c r="E10" s="6">
        <v>995</v>
      </c>
      <c r="F10" s="6">
        <v>98.117999999999995</v>
      </c>
      <c r="G10" s="6">
        <f t="shared" ref="G10:G14" si="0">E10-F10</f>
        <v>896.88200000000006</v>
      </c>
      <c r="H10" s="7" t="s">
        <v>32</v>
      </c>
      <c r="I10" s="6">
        <v>105</v>
      </c>
      <c r="J10" s="6">
        <v>98.117999999999995</v>
      </c>
      <c r="K10" s="17" t="s">
        <v>25</v>
      </c>
    </row>
    <row r="11" spans="1:11" s="8" customFormat="1" ht="84">
      <c r="A11" s="17">
        <v>3</v>
      </c>
      <c r="B11" s="17">
        <v>535</v>
      </c>
      <c r="C11" s="5" t="s">
        <v>13</v>
      </c>
      <c r="D11" s="17" t="s">
        <v>34</v>
      </c>
      <c r="E11" s="9">
        <v>670.1</v>
      </c>
      <c r="F11" s="6">
        <v>0</v>
      </c>
      <c r="G11" s="6">
        <f t="shared" si="0"/>
        <v>670.1</v>
      </c>
      <c r="H11" s="7" t="s">
        <v>25</v>
      </c>
      <c r="I11" s="6">
        <v>0</v>
      </c>
      <c r="J11" s="6">
        <v>0</v>
      </c>
      <c r="K11" s="17"/>
    </row>
    <row r="12" spans="1:11" s="8" customFormat="1" ht="84">
      <c r="A12" s="17">
        <v>4</v>
      </c>
      <c r="B12" s="17">
        <v>527</v>
      </c>
      <c r="C12" s="5" t="s">
        <v>14</v>
      </c>
      <c r="D12" s="17" t="s">
        <v>35</v>
      </c>
      <c r="E12" s="6">
        <v>986</v>
      </c>
      <c r="F12" s="6">
        <v>44.1768</v>
      </c>
      <c r="G12" s="6">
        <f t="shared" si="0"/>
        <v>941.82320000000004</v>
      </c>
      <c r="H12" s="7" t="s">
        <v>32</v>
      </c>
      <c r="I12" s="6">
        <v>50</v>
      </c>
      <c r="J12" s="6">
        <v>44.1768</v>
      </c>
      <c r="K12" s="17" t="s">
        <v>25</v>
      </c>
    </row>
    <row r="13" spans="1:11" s="8" customFormat="1" ht="85.8" customHeight="1">
      <c r="A13" s="17">
        <v>5</v>
      </c>
      <c r="B13" s="17">
        <v>541</v>
      </c>
      <c r="C13" s="5" t="s">
        <v>15</v>
      </c>
      <c r="D13" s="17" t="s">
        <v>36</v>
      </c>
      <c r="E13" s="6">
        <v>950</v>
      </c>
      <c r="F13" s="6">
        <v>83.433599999999998</v>
      </c>
      <c r="G13" s="6">
        <f t="shared" si="0"/>
        <v>866.56640000000004</v>
      </c>
      <c r="H13" s="7" t="s">
        <v>32</v>
      </c>
      <c r="I13" s="6">
        <v>90</v>
      </c>
      <c r="J13" s="6">
        <v>83.433599999999998</v>
      </c>
      <c r="K13" s="17" t="s">
        <v>25</v>
      </c>
    </row>
    <row r="14" spans="1:11" s="8" customFormat="1" ht="123.6" customHeight="1">
      <c r="A14" s="17">
        <v>6</v>
      </c>
      <c r="B14" s="17">
        <v>543</v>
      </c>
      <c r="C14" s="5" t="s">
        <v>16</v>
      </c>
      <c r="D14" s="17" t="s">
        <v>37</v>
      </c>
      <c r="E14" s="6">
        <v>1000</v>
      </c>
      <c r="F14" s="6">
        <v>339.91482999999999</v>
      </c>
      <c r="G14" s="6">
        <f t="shared" si="0"/>
        <v>660.08517000000006</v>
      </c>
      <c r="H14" s="7" t="s">
        <v>40</v>
      </c>
      <c r="I14" s="6">
        <v>970</v>
      </c>
      <c r="J14" s="6">
        <v>339.91482999999999</v>
      </c>
      <c r="K14" s="17" t="s">
        <v>25</v>
      </c>
    </row>
    <row r="15" spans="1:11" s="12" customFormat="1" ht="17.399999999999999">
      <c r="A15" s="19" t="s">
        <v>22</v>
      </c>
      <c r="B15" s="20"/>
      <c r="C15" s="20"/>
      <c r="D15" s="21"/>
      <c r="E15" s="10">
        <f>SUM(E9:E14)</f>
        <v>5589.1</v>
      </c>
      <c r="F15" s="10">
        <f t="shared" ref="F15:J15" si="1">SUM(F9:F14)</f>
        <v>688.36603000000002</v>
      </c>
      <c r="G15" s="10">
        <f t="shared" si="1"/>
        <v>4900.7339700000002</v>
      </c>
      <c r="H15" s="11" t="s">
        <v>25</v>
      </c>
      <c r="I15" s="10">
        <f t="shared" si="1"/>
        <v>1345</v>
      </c>
      <c r="J15" s="10">
        <f t="shared" si="1"/>
        <v>688.36603000000002</v>
      </c>
      <c r="K15" s="16" t="s">
        <v>25</v>
      </c>
    </row>
    <row r="16" spans="1:11" s="8" customFormat="1" ht="50.4">
      <c r="A16" s="17">
        <v>7</v>
      </c>
      <c r="B16" s="17">
        <v>114</v>
      </c>
      <c r="C16" s="5" t="s">
        <v>17</v>
      </c>
      <c r="D16" s="17" t="s">
        <v>38</v>
      </c>
      <c r="E16" s="6">
        <v>990.1</v>
      </c>
      <c r="F16" s="6">
        <v>0</v>
      </c>
      <c r="G16" s="6">
        <f>E16-F16</f>
        <v>990.1</v>
      </c>
      <c r="H16" s="7" t="s">
        <v>25</v>
      </c>
      <c r="I16" s="6">
        <v>0</v>
      </c>
      <c r="J16" s="6">
        <v>0</v>
      </c>
      <c r="K16" s="17" t="s">
        <v>25</v>
      </c>
    </row>
    <row r="17" spans="1:11" s="8" customFormat="1" ht="17.399999999999999">
      <c r="A17" s="19" t="s">
        <v>21</v>
      </c>
      <c r="B17" s="20"/>
      <c r="C17" s="20"/>
      <c r="D17" s="21"/>
      <c r="E17" s="10">
        <f>E16</f>
        <v>990.1</v>
      </c>
      <c r="F17" s="10">
        <f t="shared" ref="F17:J17" si="2">F16</f>
        <v>0</v>
      </c>
      <c r="G17" s="10">
        <f t="shared" si="2"/>
        <v>990.1</v>
      </c>
      <c r="H17" s="11" t="s">
        <v>25</v>
      </c>
      <c r="I17" s="10">
        <f t="shared" si="2"/>
        <v>0</v>
      </c>
      <c r="J17" s="10">
        <f t="shared" si="2"/>
        <v>0</v>
      </c>
      <c r="K17" s="17" t="s">
        <v>25</v>
      </c>
    </row>
    <row r="18" spans="1:11" s="8" customFormat="1" ht="100.8">
      <c r="A18" s="17">
        <v>8</v>
      </c>
      <c r="B18" s="17">
        <v>306</v>
      </c>
      <c r="C18" s="5" t="s">
        <v>18</v>
      </c>
      <c r="D18" s="17" t="s">
        <v>41</v>
      </c>
      <c r="E18" s="6">
        <v>75</v>
      </c>
      <c r="F18" s="6">
        <v>22.5</v>
      </c>
      <c r="G18" s="6">
        <f>E18-F18</f>
        <v>52.5</v>
      </c>
      <c r="H18" s="7" t="s">
        <v>25</v>
      </c>
      <c r="I18" s="6">
        <v>0</v>
      </c>
      <c r="J18" s="6">
        <v>0</v>
      </c>
      <c r="K18" s="17" t="s">
        <v>25</v>
      </c>
    </row>
    <row r="19" spans="1:11" s="8" customFormat="1" ht="177" customHeight="1">
      <c r="A19" s="17">
        <v>9</v>
      </c>
      <c r="B19" s="17">
        <v>174</v>
      </c>
      <c r="C19" s="5" t="s">
        <v>19</v>
      </c>
      <c r="D19" s="17" t="s">
        <v>39</v>
      </c>
      <c r="E19" s="6">
        <v>880.7</v>
      </c>
      <c r="F19" s="6">
        <v>0</v>
      </c>
      <c r="G19" s="6">
        <f t="shared" ref="G19:G20" si="3">E19-F19</f>
        <v>880.7</v>
      </c>
      <c r="H19" s="7" t="s">
        <v>25</v>
      </c>
      <c r="I19" s="6">
        <v>0</v>
      </c>
      <c r="J19" s="6">
        <v>0</v>
      </c>
      <c r="K19" s="17" t="s">
        <v>25</v>
      </c>
    </row>
    <row r="20" spans="1:11" s="8" customFormat="1" ht="91.8" customHeight="1">
      <c r="A20" s="17">
        <v>10</v>
      </c>
      <c r="B20" s="17">
        <v>115</v>
      </c>
      <c r="C20" s="5" t="s">
        <v>20</v>
      </c>
      <c r="D20" s="17" t="s">
        <v>42</v>
      </c>
      <c r="E20" s="6">
        <v>932.6</v>
      </c>
      <c r="F20" s="6">
        <v>258.25047999999998</v>
      </c>
      <c r="G20" s="6">
        <f t="shared" si="3"/>
        <v>674.34951999999998</v>
      </c>
      <c r="H20" s="7" t="s">
        <v>25</v>
      </c>
      <c r="I20" s="6">
        <v>0</v>
      </c>
      <c r="J20" s="6">
        <v>0</v>
      </c>
      <c r="K20" s="17" t="s">
        <v>25</v>
      </c>
    </row>
    <row r="21" spans="1:11" ht="17.399999999999999">
      <c r="A21" s="19" t="s">
        <v>23</v>
      </c>
      <c r="B21" s="20"/>
      <c r="C21" s="20"/>
      <c r="D21" s="21"/>
      <c r="E21" s="13">
        <f>SUM(E18:E20)</f>
        <v>1888.3000000000002</v>
      </c>
      <c r="F21" s="13">
        <f t="shared" ref="F21:J21" si="4">SUM(F18:F20)</f>
        <v>280.75047999999998</v>
      </c>
      <c r="G21" s="13">
        <f t="shared" si="4"/>
        <v>1607.54952</v>
      </c>
      <c r="H21" s="14" t="s">
        <v>25</v>
      </c>
      <c r="I21" s="13">
        <f t="shared" si="4"/>
        <v>0</v>
      </c>
      <c r="J21" s="13">
        <f t="shared" si="4"/>
        <v>0</v>
      </c>
      <c r="K21" s="15" t="s">
        <v>25</v>
      </c>
    </row>
    <row r="22" spans="1:11" ht="17.399999999999999">
      <c r="A22" s="19" t="s">
        <v>24</v>
      </c>
      <c r="B22" s="20"/>
      <c r="C22" s="20"/>
      <c r="D22" s="21"/>
      <c r="E22" s="13">
        <f>E15+E17+E21</f>
        <v>8467.5</v>
      </c>
      <c r="F22" s="13">
        <f t="shared" ref="F22:J22" si="5">F15+F17+F21</f>
        <v>969.11651000000006</v>
      </c>
      <c r="G22" s="13">
        <f t="shared" si="5"/>
        <v>7498.3834900000002</v>
      </c>
      <c r="H22" s="14" t="s">
        <v>25</v>
      </c>
      <c r="I22" s="13">
        <f t="shared" si="5"/>
        <v>1345</v>
      </c>
      <c r="J22" s="13">
        <f t="shared" si="5"/>
        <v>688.36603000000002</v>
      </c>
      <c r="K22" s="15" t="s">
        <v>25</v>
      </c>
    </row>
  </sheetData>
  <mergeCells count="19">
    <mergeCell ref="E6:E7"/>
    <mergeCell ref="F6:F7"/>
    <mergeCell ref="G6:G7"/>
    <mergeCell ref="A1:K1"/>
    <mergeCell ref="A15:D15"/>
    <mergeCell ref="A17:D17"/>
    <mergeCell ref="A21:D21"/>
    <mergeCell ref="A22:D22"/>
    <mergeCell ref="A2:K2"/>
    <mergeCell ref="A3:K3"/>
    <mergeCell ref="K5:K7"/>
    <mergeCell ref="D5:D7"/>
    <mergeCell ref="C5:C7"/>
    <mergeCell ref="B5:B7"/>
    <mergeCell ref="A5:A7"/>
    <mergeCell ref="H6:H7"/>
    <mergeCell ref="E5:G5"/>
    <mergeCell ref="H5:J5"/>
    <mergeCell ref="I6:J6"/>
  </mergeCells>
  <printOptions horizontalCentered="1"/>
  <pageMargins left="0.27559055118110237" right="0.27559055118110237" top="0.27559055118110237" bottom="0.27559055118110237" header="0.31496062992125984" footer="0.31496062992125984"/>
  <pageSetup paperSize="9" scale="65"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2017-06-02T12:18:16Z</dcterms:modified>
</cp:coreProperties>
</file>