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116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Лист1!$A$1:$P$38</definedName>
  </definedNames>
  <calcPr calcId="145621"/>
</workbook>
</file>

<file path=xl/calcChain.xml><?xml version="1.0" encoding="utf-8"?>
<calcChain xmlns="http://schemas.openxmlformats.org/spreadsheetml/2006/main">
  <c r="N24" i="1" l="1"/>
  <c r="L24" i="1"/>
  <c r="O10" i="1"/>
  <c r="O9" i="1"/>
  <c r="M9" i="1"/>
  <c r="N32" i="1" l="1"/>
  <c r="L32" i="1"/>
  <c r="O30" i="1" l="1"/>
  <c r="M30" i="1"/>
  <c r="N26" i="1"/>
  <c r="O32" i="1"/>
  <c r="M32" i="1"/>
  <c r="N33" i="1"/>
  <c r="O37" i="1"/>
  <c r="N37" i="1"/>
  <c r="M37" i="1"/>
  <c r="L37" i="1"/>
  <c r="O35" i="1"/>
  <c r="N35" i="1"/>
  <c r="M35" i="1"/>
  <c r="L35" i="1"/>
  <c r="L33" i="1"/>
  <c r="L31" i="1"/>
  <c r="N31" i="1"/>
  <c r="O29" i="1"/>
  <c r="O28" i="1"/>
  <c r="O27" i="1"/>
  <c r="M29" i="1"/>
  <c r="M28" i="1"/>
  <c r="M27" i="1"/>
  <c r="O26" i="1"/>
  <c r="O25" i="1"/>
  <c r="M25" i="1"/>
  <c r="J37" i="1"/>
  <c r="J35" i="1"/>
  <c r="J33" i="1"/>
  <c r="J31" i="1"/>
  <c r="J24" i="1"/>
  <c r="O33" i="1" l="1"/>
  <c r="M33" i="1"/>
  <c r="J38" i="1"/>
  <c r="O24" i="1"/>
  <c r="M24" i="1"/>
  <c r="O31" i="1"/>
  <c r="N38" i="1"/>
  <c r="L38" i="1"/>
  <c r="M31" i="1"/>
  <c r="M26" i="1"/>
  <c r="O38" i="1" l="1"/>
  <c r="M38" i="1"/>
</calcChain>
</file>

<file path=xl/sharedStrings.xml><?xml version="1.0" encoding="utf-8"?>
<sst xmlns="http://schemas.openxmlformats.org/spreadsheetml/2006/main" count="200" uniqueCount="128">
  <si>
    <t>№ з/п</t>
  </si>
  <si>
    <t>Назва проекту</t>
  </si>
  <si>
    <t>№ проекту</t>
  </si>
  <si>
    <t>Адреса реалізації проекту</t>
  </si>
  <si>
    <t>Автор проекту(П.І.Б., тел.)</t>
  </si>
  <si>
    <t>Замовник</t>
  </si>
  <si>
    <t>Погодження з автором проекту технічних вимог (дата)</t>
  </si>
  <si>
    <t>Погодження з автором проекту  календарного плану реалізації (дата)</t>
  </si>
  <si>
    <t>Наявність договору на виконання робіт (закупівлі товарів,послуг) (дата)</t>
  </si>
  <si>
    <t>Стан реалізації проекту</t>
  </si>
  <si>
    <t>Освоєно</t>
  </si>
  <si>
    <t>тис.грн</t>
  </si>
  <si>
    <t>%</t>
  </si>
  <si>
    <t>Проблемні питання</t>
  </si>
  <si>
    <t>Сума проекту (тис.грн)</t>
  </si>
  <si>
    <t>Які основні етапу проекту виконано</t>
  </si>
  <si>
    <t>Інформація</t>
  </si>
  <si>
    <t>Профінансовано ДФ КМДА</t>
  </si>
  <si>
    <t>Тепло для гімназії №34 «Либідь»</t>
  </si>
  <si>
    <t>Арцимович Юлія Олександрівна</t>
  </si>
  <si>
    <t>Управління освіти</t>
  </si>
  <si>
    <t>SportLand на Межовій</t>
  </si>
  <si>
    <t>Профорієнтація учнів 9 класів Подільського району</t>
  </si>
  <si>
    <t>Лаврукевич Володимир Миколайович</t>
  </si>
  <si>
    <t>Вхідна група  гімназії 107 "Введенська"</t>
  </si>
  <si>
    <t>Спітковська Катерина Василівна</t>
  </si>
  <si>
    <t>Школа 63 (спортивно-ігровий майданчик)</t>
  </si>
  <si>
    <t>Литвиненко Тетяна Григорівна</t>
  </si>
  <si>
    <t>Громадський бюджет діти у школі 257 (EVORANK)</t>
  </si>
  <si>
    <t>Басовський Володимир Олександрович</t>
  </si>
  <si>
    <t>Громадський бюджет діти у школі 93 (EVORANK)</t>
  </si>
  <si>
    <t>Громадський бюджет діти у школі 107 (EVORANK)</t>
  </si>
  <si>
    <t>Громадський бюджет діти у школі 243 (EVORANK)</t>
  </si>
  <si>
    <t>Громадський бюджет діти у школі 19 (EVORANK)</t>
  </si>
  <si>
    <t>Громадський бюджет діти у школі 45 (EVORANK)</t>
  </si>
  <si>
    <t>Громадський бюджет діти у школі 10 (EVORANK)</t>
  </si>
  <si>
    <t>Роботрафік</t>
  </si>
  <si>
    <t>Дзюба Сергій Миколайович</t>
  </si>
  <si>
    <t>Сучасний інтерактивний скеледром "12Climb" (гімназія 107 “Введенська”)</t>
  </si>
  <si>
    <t>Козак Євгеній Миколайович</t>
  </si>
  <si>
    <t>Сучасний інтерактивний скеледром "12Climb" в школу №45</t>
  </si>
  <si>
    <t>вул.Межова,22</t>
  </si>
  <si>
    <t>вул. Введенська,35</t>
  </si>
  <si>
    <t>вул.Маршала Гречка,10А</t>
  </si>
  <si>
    <t>пр.Георгія Гонгадзе, 7 Б</t>
  </si>
  <si>
    <t>пр. Межовий,7А</t>
  </si>
  <si>
    <t>вул.Введенська,35</t>
  </si>
  <si>
    <t>вул. Новомостицька,10</t>
  </si>
  <si>
    <t>вул. Межигірська,16</t>
  </si>
  <si>
    <t>вул.Маршала Гречка,22А</t>
  </si>
  <si>
    <t>вул. Костянтинівська,37</t>
  </si>
  <si>
    <t>пр. Правди,84</t>
  </si>
  <si>
    <t>про реалізацію проектів громадського бюджету м.Києва  у 2019 році по  Подільській районній в місті Києві державній адміністрації</t>
  </si>
  <si>
    <t>20.02.2019</t>
  </si>
  <si>
    <t>22.02.2019</t>
  </si>
  <si>
    <t>-</t>
  </si>
  <si>
    <t>Сучасний інвентар для майбутніх чемпіонів з карате, вихованців секцій Подільського району</t>
  </si>
  <si>
    <t xml:space="preserve">Всього по управлінню освіти </t>
  </si>
  <si>
    <t>вул. Світлицького, 35-Б</t>
  </si>
  <si>
    <t>Геращенко Андрій Костянтинович</t>
  </si>
  <si>
    <t>ПРЦК "Поділ"</t>
  </si>
  <si>
    <t>Темп - клуб майбутніх олімпійців</t>
  </si>
  <si>
    <t>пр. Георгія Гонгадзе, 18-Б</t>
  </si>
  <si>
    <t>Мальський Андрій Михайлович</t>
  </si>
  <si>
    <t>Місто дітям, танцювальний простір</t>
  </si>
  <si>
    <t>вул. Копилівська, 31</t>
  </si>
  <si>
    <t>Агафонова Ольга Петрівна</t>
  </si>
  <si>
    <t>пров. Квітневий, 4</t>
  </si>
  <si>
    <t>МІСТО ДІТЯМ - розвиток креативного мислення у підлітків Подолу</t>
  </si>
  <si>
    <t>вул. Ярославська, 31</t>
  </si>
  <si>
    <t>Рев'юк Адріян Михайлович</t>
  </si>
  <si>
    <t>Всього по ПРЦК "Поділ"</t>
  </si>
  <si>
    <t>Дитяче свято День Пріорчанина 11.05.2019 Березовий Гай Музей Шевченка</t>
  </si>
  <si>
    <t>Березовий Гай Будинок музей Шевченка Подільський район</t>
  </si>
  <si>
    <t>Масловський Микола Михайлович</t>
  </si>
  <si>
    <t>Відділ у справах молоді та спорту Подільської РДА</t>
  </si>
  <si>
    <t>до 01.03.2019</t>
  </si>
  <si>
    <t>до 08.02.2019</t>
  </si>
  <si>
    <t>Всього по Відділу у справах молоді та спорту Подільської РДА</t>
  </si>
  <si>
    <t>Сучасні віолончелі для дітей музичної школи Я.Степового</t>
  </si>
  <si>
    <t>вул.Сагайдачного,39</t>
  </si>
  <si>
    <t>Пахомова Наталія Анатоліївна</t>
  </si>
  <si>
    <t xml:space="preserve">Відділ культури, туризму та охорони культурної спадщини </t>
  </si>
  <si>
    <t>Всього по відділу культури, туризму та охорони культурної спадщини</t>
  </si>
  <si>
    <t>Капітальний ремонт та благоустрій тротуарів по вул Порика ЖМ "Виноградар</t>
  </si>
  <si>
    <t>Василя Порика,3</t>
  </si>
  <si>
    <t>Тімченко Катерина Василівна</t>
  </si>
  <si>
    <t>Управління житлово-комунального господарства</t>
  </si>
  <si>
    <t>Всього по Управлінню жилово-комунального господарства</t>
  </si>
  <si>
    <t xml:space="preserve">Всього по розпоряднику коштів Подільська районна в місті Києві державна адміністрація </t>
  </si>
  <si>
    <t>дог 1 від 20.02.2019 на суму 28,8 тис.грн          дог 12 від 27.03.2019 на суму 20,0 грн; дог.№5 від 04.03.2019 на суму 140,0 тис. грн.; дог. №21 від 23.04.2019 на суму 7,5 тис. грн.</t>
  </si>
  <si>
    <t xml:space="preserve"> 06.02.2019</t>
  </si>
  <si>
    <r>
      <t xml:space="preserve">дог №1 від 01.04.2019 на суму </t>
    </r>
    <r>
      <rPr>
        <b/>
        <sz val="11"/>
        <color theme="1"/>
        <rFont val="Times New Roman"/>
        <family val="1"/>
        <charset val="204"/>
      </rPr>
      <t>14, 9</t>
    </r>
    <r>
      <rPr>
        <sz val="11"/>
        <color theme="1"/>
        <rFont val="Times New Roman"/>
        <family val="1"/>
        <charset val="204"/>
      </rPr>
      <t xml:space="preserve">тис.грн, дог №2 від 04.04.2019 на суму </t>
    </r>
    <r>
      <rPr>
        <b/>
        <sz val="11"/>
        <color theme="1"/>
        <rFont val="Times New Roman"/>
        <family val="1"/>
        <charset val="204"/>
      </rPr>
      <t>5,76</t>
    </r>
    <r>
      <rPr>
        <sz val="11"/>
        <color theme="1"/>
        <rFont val="Times New Roman"/>
        <family val="1"/>
        <charset val="204"/>
      </rPr>
      <t xml:space="preserve"> тис.грн., дог №3 від 04.04.2019  на суму </t>
    </r>
    <r>
      <rPr>
        <b/>
        <sz val="11"/>
        <color theme="1"/>
        <rFont val="Times New Roman"/>
        <family val="1"/>
        <charset val="204"/>
      </rPr>
      <t>23,64</t>
    </r>
    <r>
      <rPr>
        <sz val="11"/>
        <color theme="1"/>
        <rFont val="Times New Roman"/>
        <family val="1"/>
        <charset val="204"/>
      </rPr>
      <t xml:space="preserve"> тис.грн., дог №4 від 09.04.2019 на суму </t>
    </r>
    <r>
      <rPr>
        <b/>
        <sz val="11"/>
        <color theme="1"/>
        <rFont val="Times New Roman"/>
        <family val="1"/>
        <charset val="204"/>
      </rPr>
      <t xml:space="preserve">43,2 </t>
    </r>
    <r>
      <rPr>
        <sz val="11"/>
        <color theme="1"/>
        <rFont val="Times New Roman"/>
        <family val="1"/>
        <charset val="204"/>
      </rPr>
      <t xml:space="preserve">тис.грн., дог №5 від 12.04.2019  на суму </t>
    </r>
    <r>
      <rPr>
        <b/>
        <sz val="11"/>
        <color theme="1"/>
        <rFont val="Times New Roman"/>
        <family val="1"/>
        <charset val="204"/>
      </rPr>
      <t xml:space="preserve">5,695 </t>
    </r>
    <r>
      <rPr>
        <sz val="11"/>
        <color theme="1"/>
        <rFont val="Times New Roman"/>
        <family val="1"/>
        <charset val="204"/>
      </rPr>
      <t xml:space="preserve">тис.грн., дог. №6 від 17.04.2019 - </t>
    </r>
    <r>
      <rPr>
        <b/>
        <sz val="11"/>
        <color theme="1"/>
        <rFont val="Times New Roman"/>
        <family val="1"/>
        <charset val="204"/>
      </rPr>
      <t xml:space="preserve">24,0 </t>
    </r>
    <r>
      <rPr>
        <sz val="11"/>
        <color theme="1"/>
        <rFont val="Times New Roman"/>
        <family val="1"/>
        <charset val="204"/>
      </rPr>
      <t xml:space="preserve">тис. грн.;дог №6 від 06.05.2018 на суму </t>
    </r>
    <r>
      <rPr>
        <b/>
        <sz val="11"/>
        <color theme="1"/>
        <rFont val="Times New Roman"/>
        <family val="1"/>
        <charset val="204"/>
      </rPr>
      <t xml:space="preserve">2,4 </t>
    </r>
    <r>
      <rPr>
        <sz val="11"/>
        <color theme="1"/>
        <rFont val="Times New Roman"/>
        <family val="1"/>
        <charset val="204"/>
      </rPr>
      <t>тис.грн.</t>
    </r>
  </si>
  <si>
    <t xml:space="preserve">МІСТО ДІТЯМ - навчання підлітків Подолу комп'ютерній анімації </t>
  </si>
  <si>
    <t>дог.№25 від23.04.2019 -19,999 тис. грн.; дог №26 від 23.04.2019 -7,8 тис. грн , дог 30 від 10.05.2019-10,968тис.грн.</t>
  </si>
  <si>
    <t>Укладено договір №169 від 03.05.2019р. ТОВ "Атлант плюс" (932 694,00 грн.)</t>
  </si>
  <si>
    <t>Укладено договір №185 від 11.05.2019р. ТОВ "Київське управління механізації" (963 052,48 грн.)</t>
  </si>
  <si>
    <t>Укладено договір №184 від 11.05.2019р. ТОВ "Київське управління механізації" (380 564,46 грн.)</t>
  </si>
  <si>
    <t>Укладено договір №194 від 15.05.2019р., ГО "Клуб громадського бюджету", інформаційна кампанія (20 000,00 грн.), договір №195 від 15.05.2019р., ГО "Клуб громадського бюджету", послуга інтернет-ресурсу (20 000,00 грн.)</t>
  </si>
  <si>
    <t>Укладено договір №153 від 26.04.2019 ТОВ "Інтерактивна скеля"(скеледром-86,090 тис.грн.) ,  укладено договір №154 від 26.04.2019 ТОВ "Інтерактивна скеля" (мати-36,0 тис.грн.)</t>
  </si>
  <si>
    <t>станом на 01.07.2019  року</t>
  </si>
  <si>
    <t>дог 4 від 27.02.2019 на суму 44,444тис.грн, дог.37 від16.05.2019 -25,699тис.грн., дог. № 49 від 21.06.2019 на суму 5,8 тис.грн.</t>
  </si>
  <si>
    <t>дог №22 від 23.04.2019-34,4 тис.грн.                                     дог №27 від 25.04.2019-75,1 тс.грн., дог №38 від 16.05.19-28,2тис.грн., дог.№42 від 28.05.19 на суму 12,4 тис. грн.</t>
  </si>
  <si>
    <t xml:space="preserve">Укладено договір № 248 від 25.06.2019р. ТОВ "КЛЕВЕРДІА" </t>
  </si>
  <si>
    <t>1)розроблено і затверджено календарний план;  2)UA-2019-06-12-001346-b (укладено договір)</t>
  </si>
  <si>
    <t>1)розроблено і затверджено календарний план 2) погоджено з автором технічні вимоги;UA-2019-05-14-000719-b</t>
  </si>
  <si>
    <t>Укладання договору</t>
  </si>
  <si>
    <t xml:space="preserve">1)розроблено і затверджено календарний план;               2) погоджено з автором технічні вимоги; 3)UA-2019-03-27-000118-a,(укладено договір) </t>
  </si>
  <si>
    <t>UA-2019-05-15-003036-a,         UA-2019-05-15-002647-a(укладено договір)</t>
  </si>
  <si>
    <t>Укладено договір №262 від 01.07.2019р.,ТОВ "Навчальний СТЕМ-центр"СОКРАТ",договір №263 від 01.07.2019р.,ТОВ "Навчальний СТЕМ-центр"СОКРАТ",договір №264 від 01.07.2019р.,ТОВ "Навчальний СТЕМ-центр"СОКРАТ",договір №265 від 01.07.2019р.,ТОВ "Навчальний СТЕМ-центр"СОКРАТ".</t>
  </si>
  <si>
    <t>UA-2019-05-15-003036-a,         UA-2019-05-15-002647-a(укладено договіри)</t>
  </si>
  <si>
    <t>UA-2019-05-15-003036-a,         UA-2019-05-15-002647-a (укладено договіри)</t>
  </si>
  <si>
    <t>1)розроблено і затверджено календарний план; 2) погоджено з автором технічні вимоги;UA-2019-05-15-003036-a,         UA-2019-05-15-002647-a (укладено договіри)</t>
  </si>
  <si>
    <t>1)розроблено і затверджено календарний план; 2) погоджено з автором технічні вимоги;   UA-2019-07-01-000760-b,             UA-2019-07-01-000335-c,                    UA-2019-07-01-000573-a,              UA-2019-07-01-000993-b (укладено договіри)</t>
  </si>
  <si>
    <t>1)розроблено і затверджено календарний план; 2) погоджено з автором технічні вимоги;UA-2019-04-02-000473-a,              UA-2019-04-03-000132-c (укладено договори)</t>
  </si>
  <si>
    <t>1)розроблено і затверджено календарний план;               2) погоджено з автором технічні вимоги; 3)UA-2019-03-19-001884-c,ведуться ремонтні роботи, оплата виконаних робіт проведена на початку липня місяця</t>
  </si>
  <si>
    <r>
      <t xml:space="preserve">1)розроблено і затверджено календарний план;          2) погоджено з автором технічні вимоги;   3)проведно електронну закупівлю обладнання через систему Prozorro  UA-2019-02-07-001238c-28,8 тис.грн. (тренажери для боксу)                     UA-2019-02-19-001715-a-140,0 тис.грн.(захисний шолом  та захисний жилет для тхеквандо)            UA-2019-03-18-000370-с -20,0 тис.грн.(пристрій судівської системи)                                                UA-2019-04-08-001173-b-кольоровий телевізор - 7,54 тис.грн. Укладено договіри .4).Проведено повний розрахунок з підрядниками.  </t>
    </r>
    <r>
      <rPr>
        <b/>
        <sz val="12"/>
        <rFont val="Times New Roman"/>
        <family val="1"/>
        <charset val="204"/>
      </rPr>
      <t>Проект реалізовано.</t>
    </r>
  </si>
  <si>
    <t>дог № 23 від 23.04.2019-24,996 тис.грн.                                   дог №24 від 23.04.2019 -15,9 тис.грн.   ;дог 48 від 21.06.2019- 3,324тис.грн.</t>
  </si>
  <si>
    <r>
      <t xml:space="preserve">1)розроблено і затверджено календарний план;      2) погоджено з автором технічні вимоги; 3)проведно електронні закупівлі  через систему Prozorro та укладено договори; 4) проведено розрахунок з постачальниками на суму 119,6 тис.грн </t>
    </r>
    <r>
      <rPr>
        <b/>
        <sz val="12"/>
        <rFont val="Times New Roman"/>
        <family val="1"/>
        <charset val="204"/>
      </rPr>
      <t>Проект реалізовано</t>
    </r>
  </si>
  <si>
    <t xml:space="preserve">1)розроблено і затверджено календарний план;2) триває узгодження з автором технічних вимог; </t>
  </si>
  <si>
    <r>
      <t xml:space="preserve">1)розроблено і затверджено календарний план;             2) погоджено з автором технічні вимоги;     3)проведно електронну закупівлю обладнання через систему Prozorro  UA-2019-02-12-002097-a-(набори Lego)-121,4  тис.грн.   UA-2019-04-18-000421-b-навчання викладачів по курсу Lego-23,8 тис.грн. -заключені договори та проведено повний розрахунок з постачальниками, </t>
    </r>
    <r>
      <rPr>
        <sz val="10"/>
        <color theme="1"/>
        <rFont val="Times New Roman"/>
        <family val="1"/>
        <charset val="204"/>
      </rPr>
      <t xml:space="preserve">UA-2019-06-20-001211-b -є переможець на придбання комплектів  Lego -18,3  тис.грн.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</t>
    </r>
  </si>
  <si>
    <t xml:space="preserve">дог 2 від 25.02.2019 на суму 121,448 тис.грн; №28    від 02.05.2019 -23,8 тис грн.; </t>
  </si>
  <si>
    <r>
      <t>1)розроблено і затверджено календарний план;            2) погоджено з автором технічні вимоги;         3)проведно електронну закупівлю обладнання через систему Prozorro                                                                 UA-2019-04-11-000612-c-фотоапарат   -34,4 тис.грн. UA-2019-04-02-000480-a-робочі станції -75.1 тис.грн        UA-2019-05-03-001000-b-28,2 тис.грн.(радіосистеми) ,UA-2019-05-15-002324- а -12,425 тис.грн.(графічний планшет)                                  4).заключені договори  та проведено повний розрахунок з підрядниками за  дог №22,27,38,42                                               5) двічі проводили електронну закупівлю через систему Prozorro  UA-2019-05-30-001000-c та UA-2019-06-19-001044-c-интерактивний комплекс на суму 40,0 тис. грн, але переможця не визначено</t>
    </r>
    <r>
      <rPr>
        <sz val="10"/>
        <color theme="1"/>
        <rFont val="Times New Roman"/>
        <family val="1"/>
        <charset val="204"/>
      </rPr>
      <t>.Пропонують аналоги  товару, які не відповідають характеристиці в закупівлі.</t>
    </r>
  </si>
  <si>
    <t>1)розроблено і затверджено календарний план;2) погоджено з автором технічні вимоги. Двічі проводили електронну закупівлю через систему Prozorro : UA-2019-04-01-000367-а торги не відбулись;  UA-2019-04-17-000429-c закупівля скасована у зв'язку із зміною технічних параметрів предмету закупівля.     02.07.2019 було проголошено торги UA-2019-07-02-000693-c на суму 277,3 тис.грн.</t>
  </si>
  <si>
    <r>
      <t xml:space="preserve">1)розроблено і затверджено календарний план;               2) погоджено з автором технічні вимоги; 3)UA-2019-03-26-000675-c,  укладено договір від 03.05.2019 Тов "Атлант плюс" (932694грн.) Завершені ремонтні роботи,проплачено на початку липня. </t>
    </r>
    <r>
      <rPr>
        <b/>
        <sz val="12"/>
        <rFont val="Calibri"/>
        <family val="2"/>
        <charset val="204"/>
        <scheme val="minor"/>
      </rPr>
      <t>Проект реалізовано</t>
    </r>
  </si>
  <si>
    <r>
      <t xml:space="preserve">1.UA-2019-03-27-001348-b- від 27.03.19-станки хореографічні - 24,996тис.грн.  Закл дог 23 від 23.04.19                                        2.UA-2019-03-27-001235-b- від 27.03.19-15,924 тис.грн. дзеркала в рамці.    дог 25 від 23.04.19  3.придбано без застосування електронної системи закупівель дзеркала в рамці- 3,324 тис.грн. дог.48 від 21.06.19 Проведено повний розрахунок з поставщиками.  </t>
    </r>
    <r>
      <rPr>
        <b/>
        <sz val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Проект реалізовано</t>
    </r>
    <r>
      <rPr>
        <sz val="10"/>
        <rFont val="Times New Roman"/>
        <family val="1"/>
        <charset val="204"/>
      </rPr>
      <t>.Виникла економія -15,7 тис.грн.За згодою автора принято рішення придбати килимки для фітнесу - 9,2тис.грн.   , жалюзі вертикальні- 6,5( закл.дог 53 від 03.07.19р.  без застосув.електрон системи закупівель, замовлено фінансування )</t>
    </r>
  </si>
  <si>
    <r>
      <t xml:space="preserve">1.UA-2019-03-27-001429-b- від 27.03.19-станки хореографічні - 19,999 тис.грн.  Закл дог 25 від 23.04.19                                        2.UA-2019-03-27-001027-b- від 27.03.19-7,8 тис.грн. дзеркала в рамці.    дог 26 від 23.04.19     </t>
    </r>
    <r>
      <rPr>
        <b/>
        <sz val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Проект реалізовано</t>
    </r>
    <r>
      <rPr>
        <sz val="10"/>
        <rFont val="Times New Roman"/>
        <family val="1"/>
        <charset val="204"/>
      </rPr>
      <t>. Виникла економія-26,2 тис.грн.За згодою автора принято рішення  придбати - покриття для полу   -11,00 тис.грн.,жалюзі горизонтальні-3,3 тис.грн.(закл дог 54 від 03.07.19 без застос електр проц   закупівеь. замовлено финансування 04.07.19),світильники LED-11,9  тис.грн. 3. Придбано за рахунок  економии -UA-2019-04-22-000606-b- від 22.04.19-покриття для підлоги пвх - 10,9689 тис.грн закл дог 30 від 10.05.19 Проведено розрахунок  з постачальниками.</t>
    </r>
  </si>
  <si>
    <r>
      <t xml:space="preserve">1)розроблено і затверджено календарний план;               2) погоджено з автором технічні вимоги;                   3)проведно електронну закупівлю обладнання через систему Prozorro                                                 UA-2019-02-13-000523-a-(манекени для напрацювання) - 44,4 тис.грн  ;   UA-2019-02-000714-b- мати (татами )-25,699 тис.грн.                                                                 </t>
    </r>
    <r>
      <rPr>
        <b/>
        <sz val="12"/>
        <rFont val="Times New Roman"/>
        <family val="1"/>
        <charset val="204"/>
      </rPr>
      <t>Проект реалізовано.</t>
    </r>
    <r>
      <rPr>
        <sz val="10"/>
        <rFont val="Times New Roman"/>
        <family val="1"/>
        <charset val="204"/>
      </rPr>
      <t xml:space="preserve"> Виникла економія- 9,14тис.грн. За згодою автора вирішено придбати підставку (стійку )бодібар -5,8 тис.грн. та захисний жилет  для карате-2,94 грн.  (закл дог 120-2019 від 03.07.19)      2. укладено дог 49 від 21.06.19р.підставку( стойку ) бодібар -5,8 тис.грн.  без застасування  електронної системи    закупівель     проведено розрахунки з постачальниками.                   В липні 2019р. Проект буде реалізовано.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</si>
</sst>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454545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0" fillId="0" borderId="1" xfId="0" applyFill="1" applyBorder="1"/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Fill="1" applyBorder="1"/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/>
    <xf numFmtId="0" fontId="0" fillId="0" borderId="0" xfId="0" applyFill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BreakPreview" topLeftCell="E1" zoomScaleNormal="90" zoomScaleSheetLayoutView="100" workbookViewId="0">
      <selection activeCell="L25" sqref="L25"/>
    </sheetView>
  </sheetViews>
  <sheetFormatPr defaultColWidth="8.85546875" defaultRowHeight="15" x14ac:dyDescent="0.25"/>
  <cols>
    <col min="1" max="1" width="3.85546875" style="7" customWidth="1"/>
    <col min="2" max="2" width="21.28515625" style="7" customWidth="1"/>
    <col min="3" max="3" width="9.85546875" style="7" customWidth="1"/>
    <col min="4" max="4" width="20.5703125" style="7" customWidth="1"/>
    <col min="5" max="5" width="16.28515625" style="7" customWidth="1"/>
    <col min="6" max="6" width="15.7109375" style="7" customWidth="1"/>
    <col min="7" max="8" width="12.5703125" style="7" customWidth="1"/>
    <col min="9" max="9" width="27" style="7" customWidth="1"/>
    <col min="10" max="10" width="11.140625" style="7" customWidth="1"/>
    <col min="11" max="11" width="35.28515625" style="7" customWidth="1"/>
    <col min="12" max="12" width="11.5703125" style="7" customWidth="1"/>
    <col min="13" max="15" width="11.28515625" style="7" customWidth="1"/>
    <col min="16" max="16" width="23" style="7" customWidth="1"/>
    <col min="17" max="16384" width="8.85546875" style="7"/>
  </cols>
  <sheetData>
    <row r="1" spans="1:16" ht="15.75" x14ac:dyDescent="0.25">
      <c r="A1" s="5"/>
      <c r="B1" s="5"/>
      <c r="C1" s="5"/>
      <c r="D1" s="5"/>
      <c r="E1" s="6"/>
      <c r="F1" s="6"/>
      <c r="G1" s="73" t="s">
        <v>16</v>
      </c>
      <c r="H1" s="73"/>
      <c r="I1" s="73"/>
      <c r="J1" s="73"/>
      <c r="K1" s="6"/>
      <c r="L1" s="6"/>
      <c r="M1" s="5"/>
      <c r="N1" s="5"/>
      <c r="O1" s="5"/>
      <c r="P1" s="5"/>
    </row>
    <row r="2" spans="1:16" ht="15.75" x14ac:dyDescent="0.25">
      <c r="A2" s="5"/>
      <c r="B2" s="73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5"/>
      <c r="P2" s="5"/>
    </row>
    <row r="3" spans="1:16" ht="15.75" x14ac:dyDescent="0.25">
      <c r="A3" s="5"/>
      <c r="B3" s="5"/>
      <c r="C3" s="5"/>
      <c r="D3" s="5"/>
      <c r="E3" s="12"/>
      <c r="F3" s="12"/>
      <c r="G3" s="73" t="s">
        <v>100</v>
      </c>
      <c r="H3" s="73"/>
      <c r="I3" s="73"/>
      <c r="J3" s="12"/>
      <c r="K3" s="12"/>
      <c r="L3" s="12"/>
      <c r="M3" s="5"/>
      <c r="N3" s="5"/>
      <c r="O3" s="5"/>
      <c r="P3" s="5"/>
    </row>
    <row r="4" spans="1:16" hidden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62" t="s">
        <v>0</v>
      </c>
      <c r="B5" s="62" t="s">
        <v>1</v>
      </c>
      <c r="C5" s="62" t="s">
        <v>2</v>
      </c>
      <c r="D5" s="62" t="s">
        <v>3</v>
      </c>
      <c r="E5" s="62" t="s">
        <v>4</v>
      </c>
      <c r="F5" s="74" t="s">
        <v>5</v>
      </c>
      <c r="G5" s="74" t="s">
        <v>6</v>
      </c>
      <c r="H5" s="74" t="s">
        <v>7</v>
      </c>
      <c r="I5" s="74" t="s">
        <v>8</v>
      </c>
      <c r="J5" s="75" t="s">
        <v>9</v>
      </c>
      <c r="K5" s="75"/>
      <c r="L5" s="75"/>
      <c r="M5" s="75"/>
      <c r="N5" s="75"/>
      <c r="O5" s="75"/>
      <c r="P5" s="62" t="s">
        <v>13</v>
      </c>
    </row>
    <row r="6" spans="1:16" ht="30" customHeight="1" x14ac:dyDescent="0.25">
      <c r="A6" s="63"/>
      <c r="B6" s="63"/>
      <c r="C6" s="63"/>
      <c r="D6" s="63"/>
      <c r="E6" s="63"/>
      <c r="F6" s="74"/>
      <c r="G6" s="74"/>
      <c r="H6" s="74"/>
      <c r="I6" s="74"/>
      <c r="J6" s="74" t="s">
        <v>14</v>
      </c>
      <c r="K6" s="76" t="s">
        <v>15</v>
      </c>
      <c r="L6" s="75" t="s">
        <v>10</v>
      </c>
      <c r="M6" s="75"/>
      <c r="N6" s="78" t="s">
        <v>17</v>
      </c>
      <c r="O6" s="79"/>
      <c r="P6" s="63"/>
    </row>
    <row r="7" spans="1:16" ht="99.75" customHeight="1" x14ac:dyDescent="0.25">
      <c r="A7" s="64"/>
      <c r="B7" s="64"/>
      <c r="C7" s="64"/>
      <c r="D7" s="64"/>
      <c r="E7" s="64"/>
      <c r="F7" s="74"/>
      <c r="G7" s="74"/>
      <c r="H7" s="74"/>
      <c r="I7" s="74"/>
      <c r="J7" s="74"/>
      <c r="K7" s="77"/>
      <c r="L7" s="14" t="s">
        <v>11</v>
      </c>
      <c r="M7" s="14" t="s">
        <v>12</v>
      </c>
      <c r="N7" s="14" t="s">
        <v>11</v>
      </c>
      <c r="O7" s="14" t="s">
        <v>12</v>
      </c>
      <c r="P7" s="64"/>
    </row>
    <row r="8" spans="1:16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</row>
    <row r="9" spans="1:16" ht="136.5" customHeight="1" x14ac:dyDescent="0.25">
      <c r="A9" s="10">
        <v>1</v>
      </c>
      <c r="B9" s="2" t="s">
        <v>18</v>
      </c>
      <c r="C9" s="15">
        <v>199</v>
      </c>
      <c r="D9" s="18" t="s">
        <v>41</v>
      </c>
      <c r="E9" s="2" t="s">
        <v>19</v>
      </c>
      <c r="F9" s="23" t="s">
        <v>20</v>
      </c>
      <c r="G9" s="3" t="s">
        <v>55</v>
      </c>
      <c r="H9" s="4" t="s">
        <v>53</v>
      </c>
      <c r="I9" s="48" t="s">
        <v>95</v>
      </c>
      <c r="J9" s="24">
        <v>964.06799999999998</v>
      </c>
      <c r="K9" s="32" t="s">
        <v>124</v>
      </c>
      <c r="L9" s="20">
        <v>440.5</v>
      </c>
      <c r="M9" s="40">
        <f>L9/J9*100</f>
        <v>45.691797674022993</v>
      </c>
      <c r="N9" s="20">
        <v>876.1</v>
      </c>
      <c r="O9" s="40">
        <f>N9/J9*100</f>
        <v>90.875332445429166</v>
      </c>
      <c r="P9" s="11"/>
    </row>
    <row r="10" spans="1:16" ht="129.75" customHeight="1" x14ac:dyDescent="0.25">
      <c r="A10" s="10">
        <v>2</v>
      </c>
      <c r="B10" s="2" t="s">
        <v>21</v>
      </c>
      <c r="C10" s="20">
        <v>203</v>
      </c>
      <c r="D10" s="18" t="s">
        <v>41</v>
      </c>
      <c r="E10" s="2" t="s">
        <v>19</v>
      </c>
      <c r="F10" s="23" t="s">
        <v>20</v>
      </c>
      <c r="G10" s="26">
        <v>43529</v>
      </c>
      <c r="H10" s="4" t="s">
        <v>53</v>
      </c>
      <c r="I10" s="48" t="s">
        <v>96</v>
      </c>
      <c r="J10" s="24">
        <v>979.59</v>
      </c>
      <c r="K10" s="32" t="s">
        <v>115</v>
      </c>
      <c r="L10" s="21"/>
      <c r="M10" s="21"/>
      <c r="N10" s="20">
        <v>225.9</v>
      </c>
      <c r="O10" s="40">
        <f>N10/J10*100</f>
        <v>23.06066823875295</v>
      </c>
      <c r="P10" s="11"/>
    </row>
    <row r="11" spans="1:16" ht="93.75" customHeight="1" x14ac:dyDescent="0.25">
      <c r="A11" s="29">
        <v>3</v>
      </c>
      <c r="B11" s="2" t="s">
        <v>22</v>
      </c>
      <c r="C11" s="15">
        <v>403</v>
      </c>
      <c r="D11" s="16"/>
      <c r="E11" s="2" t="s">
        <v>23</v>
      </c>
      <c r="F11" s="23" t="s">
        <v>20</v>
      </c>
      <c r="G11" s="26">
        <v>43551</v>
      </c>
      <c r="H11" s="4" t="s">
        <v>53</v>
      </c>
      <c r="I11" s="49" t="s">
        <v>103</v>
      </c>
      <c r="J11" s="24">
        <v>289.62</v>
      </c>
      <c r="K11" s="51" t="s">
        <v>104</v>
      </c>
      <c r="L11" s="22"/>
      <c r="M11" s="17"/>
      <c r="N11" s="22"/>
      <c r="O11" s="19"/>
      <c r="P11" s="8"/>
    </row>
    <row r="12" spans="1:16" ht="80.25" customHeight="1" x14ac:dyDescent="0.25">
      <c r="A12" s="29">
        <v>4</v>
      </c>
      <c r="B12" s="2" t="s">
        <v>24</v>
      </c>
      <c r="C12" s="15">
        <v>493</v>
      </c>
      <c r="D12" s="1" t="s">
        <v>42</v>
      </c>
      <c r="E12" s="2" t="s">
        <v>25</v>
      </c>
      <c r="F12" s="23" t="s">
        <v>20</v>
      </c>
      <c r="G12" s="3" t="s">
        <v>55</v>
      </c>
      <c r="H12" s="4" t="s">
        <v>53</v>
      </c>
      <c r="I12" s="52" t="s">
        <v>106</v>
      </c>
      <c r="J12" s="24">
        <v>794.4</v>
      </c>
      <c r="K12" s="32" t="s">
        <v>105</v>
      </c>
      <c r="L12" s="22"/>
      <c r="M12" s="17"/>
      <c r="N12" s="22"/>
      <c r="O12" s="19"/>
      <c r="P12" s="2"/>
    </row>
    <row r="13" spans="1:16" ht="150.75" customHeight="1" x14ac:dyDescent="0.25">
      <c r="A13" s="29">
        <v>5</v>
      </c>
      <c r="B13" s="2" t="s">
        <v>26</v>
      </c>
      <c r="C13" s="15">
        <v>719</v>
      </c>
      <c r="D13" s="1" t="s">
        <v>43</v>
      </c>
      <c r="E13" s="2" t="s">
        <v>27</v>
      </c>
      <c r="F13" s="23" t="s">
        <v>20</v>
      </c>
      <c r="G13" s="26">
        <v>43542</v>
      </c>
      <c r="H13" s="4" t="s">
        <v>53</v>
      </c>
      <c r="I13" s="48" t="s">
        <v>97</v>
      </c>
      <c r="J13" s="24">
        <v>387</v>
      </c>
      <c r="K13" s="32" t="s">
        <v>107</v>
      </c>
      <c r="L13" s="22"/>
      <c r="M13" s="17"/>
      <c r="N13" s="22"/>
      <c r="O13" s="19"/>
      <c r="P13" s="2"/>
    </row>
    <row r="14" spans="1:16" ht="117" customHeight="1" x14ac:dyDescent="0.25">
      <c r="A14" s="29">
        <v>6</v>
      </c>
      <c r="B14" s="2" t="s">
        <v>28</v>
      </c>
      <c r="C14" s="15">
        <v>731</v>
      </c>
      <c r="D14" s="1" t="s">
        <v>44</v>
      </c>
      <c r="E14" s="2" t="s">
        <v>29</v>
      </c>
      <c r="F14" s="23" t="s">
        <v>20</v>
      </c>
      <c r="G14" s="3" t="s">
        <v>55</v>
      </c>
      <c r="H14" s="4" t="s">
        <v>53</v>
      </c>
      <c r="I14" s="48" t="s">
        <v>98</v>
      </c>
      <c r="J14" s="24">
        <v>193</v>
      </c>
      <c r="K14" s="50" t="s">
        <v>112</v>
      </c>
      <c r="L14" s="22"/>
      <c r="M14" s="17"/>
      <c r="N14" s="22"/>
      <c r="O14" s="19"/>
      <c r="P14" s="13"/>
    </row>
    <row r="15" spans="1:16" ht="123.75" customHeight="1" x14ac:dyDescent="0.25">
      <c r="A15" s="29">
        <v>7</v>
      </c>
      <c r="B15" s="2" t="s">
        <v>30</v>
      </c>
      <c r="C15" s="15">
        <v>736</v>
      </c>
      <c r="D15" s="1" t="s">
        <v>45</v>
      </c>
      <c r="E15" s="2" t="s">
        <v>29</v>
      </c>
      <c r="F15" s="23" t="s">
        <v>20</v>
      </c>
      <c r="G15" s="3" t="s">
        <v>55</v>
      </c>
      <c r="H15" s="4" t="s">
        <v>53</v>
      </c>
      <c r="I15" s="48" t="s">
        <v>98</v>
      </c>
      <c r="J15" s="24">
        <v>193</v>
      </c>
      <c r="K15" s="50" t="s">
        <v>111</v>
      </c>
      <c r="L15" s="21"/>
      <c r="M15" s="21"/>
      <c r="N15" s="21"/>
      <c r="O15" s="20"/>
      <c r="P15" s="11"/>
    </row>
    <row r="16" spans="1:16" ht="96" x14ac:dyDescent="0.25">
      <c r="A16" s="29">
        <v>8</v>
      </c>
      <c r="B16" s="2" t="s">
        <v>31</v>
      </c>
      <c r="C16" s="15">
        <v>739</v>
      </c>
      <c r="D16" s="1" t="s">
        <v>46</v>
      </c>
      <c r="E16" s="2" t="s">
        <v>29</v>
      </c>
      <c r="F16" s="23" t="s">
        <v>20</v>
      </c>
      <c r="G16" s="3" t="s">
        <v>55</v>
      </c>
      <c r="H16" s="4" t="s">
        <v>53</v>
      </c>
      <c r="I16" s="48" t="s">
        <v>98</v>
      </c>
      <c r="J16" s="24">
        <v>193</v>
      </c>
      <c r="K16" s="50" t="s">
        <v>110</v>
      </c>
      <c r="L16" s="21"/>
      <c r="M16" s="21"/>
      <c r="N16" s="21"/>
      <c r="O16" s="20"/>
      <c r="P16" s="11"/>
    </row>
    <row r="17" spans="1:16" ht="117.75" customHeight="1" x14ac:dyDescent="0.25">
      <c r="A17" s="29">
        <v>9</v>
      </c>
      <c r="B17" s="2" t="s">
        <v>32</v>
      </c>
      <c r="C17" s="15">
        <v>746</v>
      </c>
      <c r="D17" s="1" t="s">
        <v>47</v>
      </c>
      <c r="E17" s="2" t="s">
        <v>29</v>
      </c>
      <c r="F17" s="23" t="s">
        <v>20</v>
      </c>
      <c r="G17" s="3" t="s">
        <v>55</v>
      </c>
      <c r="H17" s="4" t="s">
        <v>53</v>
      </c>
      <c r="I17" s="48" t="s">
        <v>98</v>
      </c>
      <c r="J17" s="24">
        <v>143</v>
      </c>
      <c r="K17" s="50" t="s">
        <v>111</v>
      </c>
      <c r="L17" s="21"/>
      <c r="M17" s="21"/>
      <c r="N17" s="21"/>
      <c r="O17" s="20"/>
      <c r="P17" s="11"/>
    </row>
    <row r="18" spans="1:16" ht="96" x14ac:dyDescent="0.25">
      <c r="A18" s="29">
        <v>10</v>
      </c>
      <c r="B18" s="2" t="s">
        <v>33</v>
      </c>
      <c r="C18" s="15">
        <v>751</v>
      </c>
      <c r="D18" s="1" t="s">
        <v>48</v>
      </c>
      <c r="E18" s="2" t="s">
        <v>29</v>
      </c>
      <c r="F18" s="23" t="s">
        <v>20</v>
      </c>
      <c r="G18" s="3" t="s">
        <v>55</v>
      </c>
      <c r="H18" s="4" t="s">
        <v>53</v>
      </c>
      <c r="I18" s="48" t="s">
        <v>98</v>
      </c>
      <c r="J18" s="24">
        <v>143</v>
      </c>
      <c r="K18" s="50" t="s">
        <v>108</v>
      </c>
      <c r="L18" s="21"/>
      <c r="M18" s="21"/>
      <c r="N18" s="21"/>
      <c r="O18" s="20"/>
      <c r="P18" s="11"/>
    </row>
    <row r="19" spans="1:16" ht="96" x14ac:dyDescent="0.25">
      <c r="A19" s="29">
        <v>11</v>
      </c>
      <c r="B19" s="2" t="s">
        <v>34</v>
      </c>
      <c r="C19" s="15">
        <v>769</v>
      </c>
      <c r="D19" s="1" t="s">
        <v>49</v>
      </c>
      <c r="E19" s="2" t="s">
        <v>29</v>
      </c>
      <c r="F19" s="23" t="s">
        <v>20</v>
      </c>
      <c r="G19" s="3" t="s">
        <v>55</v>
      </c>
      <c r="H19" s="4" t="s">
        <v>53</v>
      </c>
      <c r="I19" s="48" t="s">
        <v>98</v>
      </c>
      <c r="J19" s="24">
        <v>143</v>
      </c>
      <c r="K19" s="50" t="s">
        <v>110</v>
      </c>
      <c r="L19" s="21"/>
      <c r="M19" s="21"/>
      <c r="N19" s="21"/>
      <c r="O19" s="20"/>
      <c r="P19" s="11"/>
    </row>
    <row r="20" spans="1:16" ht="110.25" customHeight="1" x14ac:dyDescent="0.25">
      <c r="A20" s="10">
        <v>12</v>
      </c>
      <c r="B20" s="2" t="s">
        <v>35</v>
      </c>
      <c r="C20" s="15">
        <v>770</v>
      </c>
      <c r="D20" s="1" t="s">
        <v>50</v>
      </c>
      <c r="E20" s="2" t="s">
        <v>29</v>
      </c>
      <c r="F20" s="23" t="s">
        <v>20</v>
      </c>
      <c r="G20" s="3" t="s">
        <v>55</v>
      </c>
      <c r="H20" s="4" t="s">
        <v>53</v>
      </c>
      <c r="I20" s="48" t="s">
        <v>98</v>
      </c>
      <c r="J20" s="24">
        <v>143</v>
      </c>
      <c r="K20" s="50" t="s">
        <v>110</v>
      </c>
      <c r="L20" s="21"/>
      <c r="M20" s="21"/>
      <c r="N20" s="21"/>
      <c r="O20" s="20"/>
      <c r="P20" s="11"/>
    </row>
    <row r="21" spans="1:16" ht="137.25" customHeight="1" x14ac:dyDescent="0.25">
      <c r="A21" s="10">
        <v>13</v>
      </c>
      <c r="B21" s="2" t="s">
        <v>36</v>
      </c>
      <c r="C21" s="15">
        <v>1107</v>
      </c>
      <c r="D21" s="1" t="s">
        <v>51</v>
      </c>
      <c r="E21" s="2" t="s">
        <v>37</v>
      </c>
      <c r="F21" s="23" t="s">
        <v>20</v>
      </c>
      <c r="G21" s="3" t="s">
        <v>55</v>
      </c>
      <c r="H21" s="4" t="s">
        <v>54</v>
      </c>
      <c r="I21" s="53" t="s">
        <v>109</v>
      </c>
      <c r="J21" s="24">
        <v>396</v>
      </c>
      <c r="K21" s="20" t="s">
        <v>113</v>
      </c>
      <c r="L21" s="21"/>
      <c r="M21" s="21"/>
      <c r="N21" s="21"/>
      <c r="O21" s="20"/>
      <c r="P21" s="11"/>
    </row>
    <row r="22" spans="1:16" ht="184.5" customHeight="1" x14ac:dyDescent="0.25">
      <c r="A22" s="10">
        <v>14</v>
      </c>
      <c r="B22" s="2" t="s">
        <v>38</v>
      </c>
      <c r="C22" s="15">
        <v>326</v>
      </c>
      <c r="D22" s="1" t="s">
        <v>42</v>
      </c>
      <c r="E22" s="2" t="s">
        <v>39</v>
      </c>
      <c r="F22" s="23" t="s">
        <v>20</v>
      </c>
      <c r="G22" s="26">
        <v>43543</v>
      </c>
      <c r="H22" s="4" t="s">
        <v>53</v>
      </c>
      <c r="I22" s="48" t="s">
        <v>99</v>
      </c>
      <c r="J22" s="24">
        <v>122.09</v>
      </c>
      <c r="K22" s="50" t="s">
        <v>114</v>
      </c>
      <c r="L22" s="21"/>
      <c r="M22" s="21"/>
      <c r="N22" s="21"/>
      <c r="O22" s="20"/>
      <c r="P22" s="11"/>
    </row>
    <row r="23" spans="1:16" ht="84" x14ac:dyDescent="0.25">
      <c r="A23" s="10">
        <v>15</v>
      </c>
      <c r="B23" s="2" t="s">
        <v>40</v>
      </c>
      <c r="C23" s="15">
        <v>1173</v>
      </c>
      <c r="D23" s="1" t="s">
        <v>49</v>
      </c>
      <c r="E23" s="2" t="s">
        <v>39</v>
      </c>
      <c r="F23" s="23" t="s">
        <v>20</v>
      </c>
      <c r="G23" s="26">
        <v>43543</v>
      </c>
      <c r="H23" s="4" t="s">
        <v>53</v>
      </c>
      <c r="I23" s="48" t="s">
        <v>99</v>
      </c>
      <c r="J23" s="24">
        <v>122.09</v>
      </c>
      <c r="K23" s="50" t="s">
        <v>114</v>
      </c>
      <c r="L23" s="21"/>
      <c r="M23" s="21"/>
      <c r="N23" s="21"/>
      <c r="O23" s="20"/>
      <c r="P23" s="11"/>
    </row>
    <row r="24" spans="1:16" ht="22.5" customHeight="1" x14ac:dyDescent="0.25">
      <c r="A24" s="10"/>
      <c r="B24" s="68" t="s">
        <v>57</v>
      </c>
      <c r="C24" s="69"/>
      <c r="D24" s="69"/>
      <c r="E24" s="69"/>
      <c r="F24" s="69"/>
      <c r="G24" s="69"/>
      <c r="H24" s="69"/>
      <c r="I24" s="70"/>
      <c r="J24" s="25">
        <f>J23+J22+J21+J20+J19+J18+J17+J16+J15+J14+J13+J12+J11+J10+J9</f>
        <v>5205.8580000000002</v>
      </c>
      <c r="K24" s="27"/>
      <c r="L24" s="25">
        <f>L23+L22+L21+L20+L19+L18+L17+L16+L15+L14+L13+L12+L11+L10+L9</f>
        <v>440.5</v>
      </c>
      <c r="M24" s="54">
        <f>L24/J24*100</f>
        <v>8.4616215040825153</v>
      </c>
      <c r="N24" s="25">
        <f>N23+N22+N21+N20+N19+N18+N17+N16+N15+N14+N13+N12+N11+N10+N9</f>
        <v>1102</v>
      </c>
      <c r="O24" s="54">
        <f>N24/J24*100</f>
        <v>21.168460607262048</v>
      </c>
      <c r="P24" s="11"/>
    </row>
    <row r="25" spans="1:16" ht="400.5" customHeight="1" x14ac:dyDescent="0.25">
      <c r="A25" s="10">
        <v>16</v>
      </c>
      <c r="B25" s="30" t="s">
        <v>56</v>
      </c>
      <c r="C25" s="29">
        <v>115</v>
      </c>
      <c r="D25" s="30" t="s">
        <v>58</v>
      </c>
      <c r="E25" s="30" t="s">
        <v>59</v>
      </c>
      <c r="F25" s="30" t="s">
        <v>60</v>
      </c>
      <c r="G25" s="31">
        <v>43509</v>
      </c>
      <c r="H25" s="31">
        <v>43489</v>
      </c>
      <c r="I25" s="30" t="s">
        <v>101</v>
      </c>
      <c r="J25" s="30">
        <v>82.44</v>
      </c>
      <c r="K25" s="46" t="s">
        <v>127</v>
      </c>
      <c r="L25" s="20">
        <v>75.900000000000006</v>
      </c>
      <c r="M25" s="40">
        <f t="shared" ref="M25:M33" si="0">L25/J25*100</f>
        <v>92.066957787481812</v>
      </c>
      <c r="N25" s="20">
        <v>75.900000000000006</v>
      </c>
      <c r="O25" s="40">
        <f t="shared" ref="O25:O33" si="1">N25/J25*100</f>
        <v>92.066957787481812</v>
      </c>
      <c r="P25" s="11"/>
    </row>
    <row r="26" spans="1:16" ht="343.5" customHeight="1" x14ac:dyDescent="0.25">
      <c r="A26" s="10">
        <v>17</v>
      </c>
      <c r="B26" s="30" t="s">
        <v>61</v>
      </c>
      <c r="C26" s="28">
        <v>149</v>
      </c>
      <c r="D26" s="30" t="s">
        <v>62</v>
      </c>
      <c r="E26" s="30" t="s">
        <v>63</v>
      </c>
      <c r="F26" s="30" t="s">
        <v>60</v>
      </c>
      <c r="G26" s="31">
        <v>43503</v>
      </c>
      <c r="H26" s="31">
        <v>43521</v>
      </c>
      <c r="I26" s="30" t="s">
        <v>90</v>
      </c>
      <c r="J26" s="30">
        <v>196.8</v>
      </c>
      <c r="K26" s="47" t="s">
        <v>116</v>
      </c>
      <c r="L26" s="20">
        <v>196.3</v>
      </c>
      <c r="M26" s="40">
        <f t="shared" si="0"/>
        <v>99.745934959349597</v>
      </c>
      <c r="N26" s="20">
        <f>168.8+20+7.5</f>
        <v>196.3</v>
      </c>
      <c r="O26" s="40">
        <f t="shared" si="1"/>
        <v>99.745934959349597</v>
      </c>
      <c r="P26" s="11"/>
    </row>
    <row r="27" spans="1:16" ht="243.75" customHeight="1" x14ac:dyDescent="0.25">
      <c r="A27" s="10">
        <v>18</v>
      </c>
      <c r="B27" s="30" t="s">
        <v>64</v>
      </c>
      <c r="C27" s="28">
        <v>294</v>
      </c>
      <c r="D27" s="30" t="s">
        <v>65</v>
      </c>
      <c r="E27" s="30" t="s">
        <v>66</v>
      </c>
      <c r="F27" s="30" t="s">
        <v>60</v>
      </c>
      <c r="G27" s="31">
        <v>43524</v>
      </c>
      <c r="H27" s="31">
        <v>43490</v>
      </c>
      <c r="I27" s="30" t="s">
        <v>94</v>
      </c>
      <c r="J27" s="30">
        <v>54</v>
      </c>
      <c r="K27" s="46" t="s">
        <v>126</v>
      </c>
      <c r="L27" s="20">
        <v>38.799999999999997</v>
      </c>
      <c r="M27" s="40">
        <f t="shared" si="0"/>
        <v>71.851851851851848</v>
      </c>
      <c r="N27" s="20">
        <v>38.799999999999997</v>
      </c>
      <c r="O27" s="40">
        <f t="shared" si="1"/>
        <v>71.851851851851848</v>
      </c>
      <c r="P27" s="11"/>
    </row>
    <row r="28" spans="1:16" ht="251.25" customHeight="1" x14ac:dyDescent="0.25">
      <c r="A28" s="10">
        <v>19</v>
      </c>
      <c r="B28" s="30" t="s">
        <v>64</v>
      </c>
      <c r="C28" s="28">
        <v>301</v>
      </c>
      <c r="D28" s="30" t="s">
        <v>67</v>
      </c>
      <c r="E28" s="30" t="s">
        <v>66</v>
      </c>
      <c r="F28" s="30" t="s">
        <v>60</v>
      </c>
      <c r="G28" s="31">
        <v>43524</v>
      </c>
      <c r="H28" s="31">
        <v>43490</v>
      </c>
      <c r="I28" s="30" t="s">
        <v>117</v>
      </c>
      <c r="J28" s="28">
        <v>60</v>
      </c>
      <c r="K28" s="46" t="s">
        <v>125</v>
      </c>
      <c r="L28" s="20">
        <v>44.2</v>
      </c>
      <c r="M28" s="40">
        <f t="shared" si="0"/>
        <v>73.666666666666671</v>
      </c>
      <c r="N28" s="20">
        <v>44.2</v>
      </c>
      <c r="O28" s="40">
        <f t="shared" si="1"/>
        <v>73.666666666666671</v>
      </c>
      <c r="P28" s="11"/>
    </row>
    <row r="29" spans="1:16" ht="226.5" customHeight="1" x14ac:dyDescent="0.25">
      <c r="A29" s="34">
        <v>20</v>
      </c>
      <c r="B29" s="30" t="s">
        <v>68</v>
      </c>
      <c r="C29" s="28">
        <v>389</v>
      </c>
      <c r="D29" s="30" t="s">
        <v>69</v>
      </c>
      <c r="E29" s="30" t="s">
        <v>70</v>
      </c>
      <c r="F29" s="30" t="s">
        <v>60</v>
      </c>
      <c r="G29" s="31">
        <v>43508</v>
      </c>
      <c r="H29" s="31">
        <v>43490</v>
      </c>
      <c r="I29" s="45" t="s">
        <v>121</v>
      </c>
      <c r="J29" s="28">
        <v>186.15600000000001</v>
      </c>
      <c r="K29" s="46" t="s">
        <v>120</v>
      </c>
      <c r="L29" s="41">
        <v>145.19999999999999</v>
      </c>
      <c r="M29" s="40">
        <f t="shared" si="0"/>
        <v>77.999097531102933</v>
      </c>
      <c r="N29" s="20">
        <v>145.24</v>
      </c>
      <c r="O29" s="40">
        <f t="shared" si="1"/>
        <v>78.020584885794705</v>
      </c>
      <c r="P29" s="9"/>
    </row>
    <row r="30" spans="1:16" ht="300.75" customHeight="1" x14ac:dyDescent="0.25">
      <c r="A30" s="34">
        <v>21</v>
      </c>
      <c r="B30" s="30" t="s">
        <v>93</v>
      </c>
      <c r="C30" s="28">
        <v>394</v>
      </c>
      <c r="D30" s="30" t="s">
        <v>69</v>
      </c>
      <c r="E30" s="30" t="s">
        <v>70</v>
      </c>
      <c r="F30" s="30" t="s">
        <v>60</v>
      </c>
      <c r="G30" s="31">
        <v>43524</v>
      </c>
      <c r="H30" s="31">
        <v>43490</v>
      </c>
      <c r="I30" s="30" t="s">
        <v>102</v>
      </c>
      <c r="J30" s="30">
        <v>270.60000000000002</v>
      </c>
      <c r="K30" s="46" t="s">
        <v>122</v>
      </c>
      <c r="L30" s="20">
        <v>150.1</v>
      </c>
      <c r="M30" s="40">
        <f t="shared" si="0"/>
        <v>55.469327420546918</v>
      </c>
      <c r="N30" s="41">
        <v>150.1</v>
      </c>
      <c r="O30" s="40">
        <f t="shared" si="1"/>
        <v>55.469327420546918</v>
      </c>
      <c r="P30" s="9"/>
    </row>
    <row r="31" spans="1:16" ht="48" customHeight="1" x14ac:dyDescent="0.25">
      <c r="A31" s="35"/>
      <c r="B31" s="65" t="s">
        <v>71</v>
      </c>
      <c r="C31" s="66"/>
      <c r="D31" s="66"/>
      <c r="E31" s="66"/>
      <c r="F31" s="66"/>
      <c r="G31" s="66"/>
      <c r="H31" s="66"/>
      <c r="I31" s="67"/>
      <c r="J31" s="36">
        <f>J25+J26+J27+J28+J29+J30</f>
        <v>849.99599999999998</v>
      </c>
      <c r="K31" s="21"/>
      <c r="L31" s="36">
        <f>L25+L26+L27+L28+L29+L30</f>
        <v>650.5</v>
      </c>
      <c r="M31" s="42">
        <f t="shared" si="0"/>
        <v>76.529771904808968</v>
      </c>
      <c r="N31" s="36">
        <f>N25+N26+N27+N28+N29+N30</f>
        <v>650.54000000000008</v>
      </c>
      <c r="O31" s="42">
        <f t="shared" si="1"/>
        <v>76.534477809307347</v>
      </c>
      <c r="P31" s="21"/>
    </row>
    <row r="32" spans="1:16" ht="213.75" customHeight="1" x14ac:dyDescent="0.25">
      <c r="A32" s="35">
        <v>22</v>
      </c>
      <c r="B32" s="1" t="s">
        <v>72</v>
      </c>
      <c r="C32" s="20">
        <v>40</v>
      </c>
      <c r="D32" s="20" t="s">
        <v>73</v>
      </c>
      <c r="E32" s="20" t="s">
        <v>74</v>
      </c>
      <c r="F32" s="20" t="s">
        <v>75</v>
      </c>
      <c r="G32" s="20" t="s">
        <v>76</v>
      </c>
      <c r="H32" s="20" t="s">
        <v>77</v>
      </c>
      <c r="I32" s="44" t="s">
        <v>92</v>
      </c>
      <c r="J32" s="20">
        <v>123</v>
      </c>
      <c r="K32" s="33" t="s">
        <v>118</v>
      </c>
      <c r="L32" s="20">
        <f>93.195+24+2.4</f>
        <v>119.595</v>
      </c>
      <c r="M32" s="40">
        <f t="shared" si="0"/>
        <v>97.231707317073173</v>
      </c>
      <c r="N32" s="20">
        <f>93.195+24+2.4</f>
        <v>119.595</v>
      </c>
      <c r="O32" s="40">
        <f t="shared" si="1"/>
        <v>97.231707317073173</v>
      </c>
      <c r="P32" s="21"/>
    </row>
    <row r="33" spans="1:18" ht="39" customHeight="1" x14ac:dyDescent="0.25">
      <c r="A33" s="35"/>
      <c r="B33" s="65" t="s">
        <v>78</v>
      </c>
      <c r="C33" s="66"/>
      <c r="D33" s="66"/>
      <c r="E33" s="66"/>
      <c r="F33" s="66"/>
      <c r="G33" s="66"/>
      <c r="H33" s="67"/>
      <c r="I33" s="36"/>
      <c r="J33" s="36">
        <f>J32</f>
        <v>123</v>
      </c>
      <c r="K33" s="20"/>
      <c r="L33" s="20">
        <f>L32</f>
        <v>119.595</v>
      </c>
      <c r="M33" s="40">
        <f t="shared" si="0"/>
        <v>97.231707317073173</v>
      </c>
      <c r="N33" s="20">
        <f t="shared" ref="N33" si="2">N32</f>
        <v>119.595</v>
      </c>
      <c r="O33" s="40">
        <f t="shared" si="1"/>
        <v>97.231707317073173</v>
      </c>
      <c r="P33" s="21"/>
    </row>
    <row r="34" spans="1:18" ht="251.25" customHeight="1" x14ac:dyDescent="0.25">
      <c r="A34" s="35">
        <v>23</v>
      </c>
      <c r="B34" s="1" t="s">
        <v>79</v>
      </c>
      <c r="C34" s="1">
        <v>220</v>
      </c>
      <c r="D34" s="1" t="s">
        <v>80</v>
      </c>
      <c r="E34" s="1" t="s">
        <v>81</v>
      </c>
      <c r="F34" s="1" t="s">
        <v>82</v>
      </c>
      <c r="G34" s="1" t="s">
        <v>76</v>
      </c>
      <c r="H34" s="1" t="s">
        <v>77</v>
      </c>
      <c r="I34" s="1"/>
      <c r="J34" s="1">
        <v>277.3</v>
      </c>
      <c r="K34" s="1" t="s">
        <v>123</v>
      </c>
      <c r="L34" s="20"/>
      <c r="M34" s="20"/>
      <c r="N34" s="21"/>
      <c r="O34" s="21"/>
      <c r="P34" s="21"/>
    </row>
    <row r="35" spans="1:18" ht="45.75" customHeight="1" x14ac:dyDescent="0.25">
      <c r="A35" s="35"/>
      <c r="B35" s="65" t="s">
        <v>83</v>
      </c>
      <c r="C35" s="66"/>
      <c r="D35" s="66"/>
      <c r="E35" s="66"/>
      <c r="F35" s="66"/>
      <c r="G35" s="66"/>
      <c r="H35" s="66"/>
      <c r="I35" s="67"/>
      <c r="J35" s="38">
        <f>J34</f>
        <v>277.3</v>
      </c>
      <c r="K35" s="20"/>
      <c r="L35" s="20">
        <f>L34</f>
        <v>0</v>
      </c>
      <c r="M35" s="20">
        <f t="shared" ref="M35:O35" si="3">M34</f>
        <v>0</v>
      </c>
      <c r="N35" s="20">
        <f t="shared" si="3"/>
        <v>0</v>
      </c>
      <c r="O35" s="20">
        <f t="shared" si="3"/>
        <v>0</v>
      </c>
      <c r="P35" s="21"/>
    </row>
    <row r="36" spans="1:18" ht="78.75" customHeight="1" x14ac:dyDescent="0.25">
      <c r="A36" s="35">
        <v>24</v>
      </c>
      <c r="B36" s="1" t="s">
        <v>84</v>
      </c>
      <c r="C36" s="1">
        <v>400</v>
      </c>
      <c r="D36" s="1" t="s">
        <v>85</v>
      </c>
      <c r="E36" s="1" t="s">
        <v>86</v>
      </c>
      <c r="F36" s="1" t="s">
        <v>87</v>
      </c>
      <c r="G36" s="1" t="s">
        <v>91</v>
      </c>
      <c r="H36" s="1" t="s">
        <v>91</v>
      </c>
      <c r="I36" s="1"/>
      <c r="J36" s="1">
        <v>726.26900000000001</v>
      </c>
      <c r="K36" s="1" t="s">
        <v>119</v>
      </c>
      <c r="L36" s="1"/>
      <c r="M36" s="20"/>
      <c r="N36" s="21"/>
      <c r="O36" s="21"/>
      <c r="P36" s="21"/>
    </row>
    <row r="37" spans="1:18" ht="36.75" customHeight="1" x14ac:dyDescent="0.25">
      <c r="A37" s="35"/>
      <c r="B37" s="56" t="s">
        <v>88</v>
      </c>
      <c r="C37" s="57"/>
      <c r="D37" s="57"/>
      <c r="E37" s="57"/>
      <c r="F37" s="57"/>
      <c r="G37" s="57"/>
      <c r="H37" s="57"/>
      <c r="I37" s="58"/>
      <c r="J37" s="36">
        <f>J36</f>
        <v>726.26900000000001</v>
      </c>
      <c r="K37" s="20"/>
      <c r="L37" s="20">
        <f>L36</f>
        <v>0</v>
      </c>
      <c r="M37" s="20">
        <f t="shared" ref="M37:O37" si="4">M36</f>
        <v>0</v>
      </c>
      <c r="N37" s="20">
        <f t="shared" si="4"/>
        <v>0</v>
      </c>
      <c r="O37" s="20">
        <f t="shared" si="4"/>
        <v>0</v>
      </c>
      <c r="P37" s="21"/>
    </row>
    <row r="38" spans="1:18" ht="60.75" customHeight="1" x14ac:dyDescent="0.25">
      <c r="A38" s="35"/>
      <c r="B38" s="59" t="s">
        <v>89</v>
      </c>
      <c r="C38" s="60"/>
      <c r="D38" s="60"/>
      <c r="E38" s="60"/>
      <c r="F38" s="60"/>
      <c r="G38" s="60"/>
      <c r="H38" s="60"/>
      <c r="I38" s="61"/>
      <c r="J38" s="37">
        <f>J37+J35+J33+J31+J24</f>
        <v>7182.4230000000007</v>
      </c>
      <c r="K38" s="20"/>
      <c r="L38" s="37">
        <f>L37+L35+L33+L31+L24</f>
        <v>1210.595</v>
      </c>
      <c r="M38" s="43">
        <f>L38/J38</f>
        <v>0.16854966631734164</v>
      </c>
      <c r="N38" s="37">
        <f>N37+N35+N33+N31+N24</f>
        <v>1872.1350000000002</v>
      </c>
      <c r="O38" s="43">
        <f>N38/J38</f>
        <v>0.26065507419989048</v>
      </c>
      <c r="P38" s="21"/>
    </row>
    <row r="39" spans="1:18" ht="1.5" customHeight="1" x14ac:dyDescent="0.25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</row>
    <row r="40" spans="1:18" ht="41.25" hidden="1" customHeight="1" x14ac:dyDescent="0.25">
      <c r="D40" s="39"/>
    </row>
    <row r="41" spans="1:18" ht="54.75" customHeight="1" x14ac:dyDescent="0.25">
      <c r="A41" s="55"/>
      <c r="B41" s="55"/>
      <c r="C41" s="55"/>
      <c r="D41" s="55"/>
      <c r="E41" s="55"/>
      <c r="F41" s="55"/>
      <c r="G41" s="55"/>
      <c r="H41" s="55"/>
      <c r="I41" s="55"/>
    </row>
  </sheetData>
  <mergeCells count="26">
    <mergeCell ref="G1:J1"/>
    <mergeCell ref="G3:I3"/>
    <mergeCell ref="G5:G7"/>
    <mergeCell ref="H5:H7"/>
    <mergeCell ref="I5:I7"/>
    <mergeCell ref="J5:O5"/>
    <mergeCell ref="K6:K7"/>
    <mergeCell ref="J6:J7"/>
    <mergeCell ref="L6:M6"/>
    <mergeCell ref="N6:O6"/>
    <mergeCell ref="B2:N2"/>
    <mergeCell ref="B5:B7"/>
    <mergeCell ref="C5:C7"/>
    <mergeCell ref="D5:D7"/>
    <mergeCell ref="E5:E7"/>
    <mergeCell ref="F5:F7"/>
    <mergeCell ref="A41:I41"/>
    <mergeCell ref="B37:I37"/>
    <mergeCell ref="B38:I38"/>
    <mergeCell ref="P5:P7"/>
    <mergeCell ref="B31:I31"/>
    <mergeCell ref="B33:H33"/>
    <mergeCell ref="B35:I35"/>
    <mergeCell ref="A5:A7"/>
    <mergeCell ref="B24:I24"/>
    <mergeCell ref="A39:R39"/>
  </mergeCells>
  <printOptions horizontalCentered="1"/>
  <pageMargins left="0.15748031496062992" right="0.15748031496062992" top="0.55118110236220474" bottom="0.43307086614173229" header="0.55118110236220474" footer="0.62992125984251968"/>
  <pageSetup paperSize="9" scale="45" fitToHeight="4" orientation="landscape" r:id="rId1"/>
  <rowBreaks count="1" manualBreakCount="1">
    <brk id="2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rano9</dc:creator>
  <cp:lastModifiedBy>Єлінська Валентина Василівна</cp:lastModifiedBy>
  <cp:lastPrinted>2019-07-09T07:21:05Z</cp:lastPrinted>
  <dcterms:created xsi:type="dcterms:W3CDTF">2018-10-26T12:22:05Z</dcterms:created>
  <dcterms:modified xsi:type="dcterms:W3CDTF">2019-07-09T14:38:26Z</dcterms:modified>
</cp:coreProperties>
</file>